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2.xml" ContentType="application/vnd.openxmlformats-officedocument.drawingml.chartshapes+xml"/>
  <Override PartName="/xl/charts/chart6.xml" ContentType="application/vnd.openxmlformats-officedocument.drawingml.chart+xml"/>
  <Override PartName="/xl/drawings/drawing3.xml" ContentType="application/vnd.openxmlformats-officedocument.drawingml.chartshapes+xml"/>
  <Override PartName="/xl/charts/chart7.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6.xml" ContentType="application/vnd.openxmlformats-officedocument.drawingml.chartshapes+xml"/>
  <Override PartName="/xl/charts/chart10.xml" ContentType="application/vnd.openxmlformats-officedocument.drawingml.chart+xml"/>
  <Override PartName="/xl/charts/style1.xml" ContentType="application/vnd.ms-office.chartstyle+xml"/>
  <Override PartName="/xl/charts/colors1.xml" ContentType="application/vnd.ms-office.chartcolorstyle+xml"/>
  <Override PartName="/xl/charts/chart11.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harts/chart12.xml" ContentType="application/vnd.openxmlformats-officedocument.drawingml.chart+xml"/>
  <Override PartName="/xl/drawings/drawing8.xml" ContentType="application/vnd.openxmlformats-officedocument.drawingml.chartshapes+xml"/>
  <Override PartName="/xl/charts/chart13.xml" ContentType="application/vnd.openxmlformats-officedocument.drawingml.chart+xml"/>
  <Override PartName="/xl/drawings/drawing9.xml" ContentType="application/vnd.openxmlformats-officedocument.drawingml.chartshapes+xml"/>
  <Override PartName="/xl/charts/chart14.xml" ContentType="application/vnd.openxmlformats-officedocument.drawingml.chart+xml"/>
  <Override PartName="/xl/drawings/drawing10.xml" ContentType="application/vnd.openxmlformats-officedocument.drawingml.chartshapes+xml"/>
  <Override PartName="/xl/charts/chart15.xml" ContentType="application/vnd.openxmlformats-officedocument.drawingml.chart+xml"/>
  <Override PartName="/xl/drawings/drawing11.xml" ContentType="application/vnd.openxmlformats-officedocument.drawingml.chartshapes+xml"/>
  <Override PartName="/xl/charts/chart16.xml" ContentType="application/vnd.openxmlformats-officedocument.drawingml.chart+xml"/>
  <Override PartName="/xl/drawings/drawing12.xml" ContentType="application/vnd.openxmlformats-officedocument.drawingml.chartshapes+xml"/>
  <Override PartName="/xl/drawings/drawing13.xml" ContentType="application/vnd.openxmlformats-officedocument.drawing+xml"/>
  <Override PartName="/xl/charts/chart17.xml" ContentType="application/vnd.openxmlformats-officedocument.drawingml.chart+xml"/>
  <Override PartName="/xl/drawings/drawing14.xml" ContentType="application/vnd.openxmlformats-officedocument.drawingml.chartshapes+xml"/>
  <Override PartName="/xl/charts/chart18.xml" ContentType="application/vnd.openxmlformats-officedocument.drawingml.chart+xml"/>
  <Override PartName="/xl/drawings/drawing15.xml" ContentType="application/vnd.openxmlformats-officedocument.drawingml.chartshapes+xml"/>
  <Override PartName="/xl/charts/chart19.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20.xml" ContentType="application/vnd.openxmlformats-officedocument.drawingml.chart+xml"/>
  <Override PartName="/xl/charts/chart21.xml" ContentType="application/vnd.openxmlformats-officedocument.drawingml.chart+xml"/>
  <Override PartName="/xl/drawings/drawing18.xml" ContentType="application/vnd.openxmlformats-officedocument.drawingml.chartshapes+xml"/>
  <Override PartName="/xl/charts/chart22.xml" ContentType="application/vnd.openxmlformats-officedocument.drawingml.chart+xml"/>
  <Override PartName="/xl/drawings/drawing19.xml" ContentType="application/vnd.openxmlformats-officedocument.drawingml.chartshapes+xml"/>
  <Override PartName="/xl/charts/chart23.xml" ContentType="application/vnd.openxmlformats-officedocument.drawingml.chart+xml"/>
  <Override PartName="/xl/drawings/drawing20.xml" ContentType="application/vnd.openxmlformats-officedocument.drawingml.chartshapes+xml"/>
  <Override PartName="/xl/charts/chart24.xml" ContentType="application/vnd.openxmlformats-officedocument.drawingml.chart+xml"/>
  <Override PartName="/xl/drawings/drawing21.xml" ContentType="application/vnd.openxmlformats-officedocument.drawingml.chartshapes+xml"/>
  <Override PartName="/xl/charts/chart25.xml" ContentType="application/vnd.openxmlformats-officedocument.drawingml.chart+xml"/>
  <Override PartName="/xl/drawings/drawing22.xml" ContentType="application/vnd.openxmlformats-officedocument.drawingml.chartshapes+xml"/>
  <Override PartName="/xl/drawings/drawing23.xml" ContentType="application/vnd.openxmlformats-officedocument.drawing+xml"/>
  <Override PartName="/xl/charts/chart26.xml" ContentType="application/vnd.openxmlformats-officedocument.drawingml.chart+xml"/>
  <Override PartName="/xl/drawings/drawing24.xml" ContentType="application/vnd.openxmlformats-officedocument.drawingml.chartshapes+xml"/>
  <Override PartName="/xl/charts/chart27.xml" ContentType="application/vnd.openxmlformats-officedocument.drawingml.chart+xml"/>
  <Override PartName="/xl/drawings/drawing25.xml" ContentType="application/vnd.openxmlformats-officedocument.drawingml.chartshapes+xml"/>
  <Override PartName="/xl/charts/chart28.xml" ContentType="application/vnd.openxmlformats-officedocument.drawingml.chart+xml"/>
  <Override PartName="/xl/drawings/drawing26.xml" ContentType="application/vnd.openxmlformats-officedocument.drawingml.chartshapes+xml"/>
  <Override PartName="/xl/charts/chart29.xml" ContentType="application/vnd.openxmlformats-officedocument.drawingml.chart+xml"/>
  <Override PartName="/xl/drawings/drawing27.xml" ContentType="application/vnd.openxmlformats-officedocument.drawingml.chartshapes+xml"/>
  <Override PartName="/xl/charts/chart30.xml" ContentType="application/vnd.openxmlformats-officedocument.drawingml.chart+xml"/>
  <Override PartName="/xl/drawings/drawing28.xml" ContentType="application/vnd.openxmlformats-officedocument.drawingml.chartshapes+xml"/>
  <Override PartName="/xl/charts/chart31.xml" ContentType="application/vnd.openxmlformats-officedocument.drawingml.chart+xml"/>
  <Override PartName="/xl/drawings/drawing29.xml" ContentType="application/vnd.openxmlformats-officedocument.drawingml.chartshapes+xml"/>
  <Override PartName="/xl/charts/chart32.xml" ContentType="application/vnd.openxmlformats-officedocument.drawingml.chart+xml"/>
  <Override PartName="/xl/drawings/drawing30.xml" ContentType="application/vnd.openxmlformats-officedocument.drawingml.chartshapes+xml"/>
  <Override PartName="/xl/charts/chart33.xml" ContentType="application/vnd.openxmlformats-officedocument.drawingml.chart+xml"/>
  <Override PartName="/xl/drawings/drawing31.xml" ContentType="application/vnd.openxmlformats-officedocument.drawingml.chartshapes+xml"/>
  <Override PartName="/xl/charts/chart34.xml" ContentType="application/vnd.openxmlformats-officedocument.drawingml.chart+xml"/>
  <Override PartName="/xl/drawings/drawing32.xml" ContentType="application/vnd.openxmlformats-officedocument.drawingml.chartshapes+xml"/>
  <Override PartName="/xl/charts/chart35.xml" ContentType="application/vnd.openxmlformats-officedocument.drawingml.chart+xml"/>
  <Override PartName="/xl/drawings/drawing33.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fileSharing readOnlyRecommended="1"/>
  <workbookPr defaultThemeVersion="166925"/>
  <mc:AlternateContent xmlns:mc="http://schemas.openxmlformats.org/markup-compatibility/2006">
    <mc:Choice Requires="x15">
      <x15ac:absPath xmlns:x15ac="http://schemas.microsoft.com/office/spreadsheetml/2010/11/ac" url="https://michelingroup.sharepoint.com/sites/MichelinRelationsInvestisseurs_D2_ext/Shared Documents/01_Publications/2023/Q4 2023/Michelin.com/04_pages Chiffres clés/Publications APRES FY 2023/03_Pages Chiffres clés financiers/"/>
    </mc:Choice>
  </mc:AlternateContent>
  <xr:revisionPtr revIDLastSave="1" documentId="8_{0C0D71CD-996B-42E5-8347-9EA9FD796EF6}" xr6:coauthVersionLast="47" xr6:coauthVersionMax="47" xr10:uidLastSave="{9A88AEB1-3A15-4F5E-ABC9-DFEF3FE8DB72}"/>
  <bookViews>
    <workbookView xWindow="-110" yWindow="-110" windowWidth="19420" windowHeight="10300" firstSheet="5" activeTab="7" xr2:uid="{5F38A9C8-0941-46AC-8735-CF3AE13FCC9E}"/>
  </bookViews>
  <sheets>
    <sheet name="Chiffres clés" sheetId="1" r:id="rId1"/>
    <sheet name="Marchés" sheetId="2" r:id="rId2"/>
    <sheet name="Ventes" sheetId="3" r:id="rId3"/>
    <sheet name="Site web | Resultats" sheetId="4" r:id="rId4"/>
    <sheet name="Secteurs op." sheetId="5" r:id="rId5"/>
    <sheet name="Structure des couts" sheetId="6" r:id="rId6"/>
    <sheet name="Tréso et bilan" sheetId="7" r:id="rId7"/>
    <sheet name="Situation de la dette " sheetId="9" r:id="rId8"/>
    <sheet name="Footprint Industriel" sheetId="8" r:id="rId9"/>
  </sheets>
  <externalReferences>
    <externalReference r:id="rId10"/>
    <externalReference r:id="rId11"/>
    <externalReference r:id="rId12"/>
    <externalReference r:id="rId13"/>
    <externalReference r:id="rId14"/>
    <externalReference r:id="rId15"/>
    <externalReference r:id="rId16"/>
  </externalReferences>
  <definedNames>
    <definedName name="_____ADN1" localSheetId="1">#REF!</definedName>
    <definedName name="_____ADN1">#REF!</definedName>
    <definedName name="_____ADS1" localSheetId="1">#REF!</definedName>
    <definedName name="_____ADS1">#REF!</definedName>
    <definedName name="_____EUR1" localSheetId="1">#REF!</definedName>
    <definedName name="_____EUR1">#REF!</definedName>
    <definedName name="____ADN1">#REF!</definedName>
    <definedName name="____ADS1">#REF!</definedName>
    <definedName name="____EUR1">#REF!</definedName>
    <definedName name="___ADN1">#REF!</definedName>
    <definedName name="___ADS1">#REF!</definedName>
    <definedName name="___EUR1">#REF!</definedName>
    <definedName name="__ADN1">#REF!</definedName>
    <definedName name="__ADS1">#REF!</definedName>
    <definedName name="__EUR1">#REF!</definedName>
    <definedName name="_ADN1">#REF!</definedName>
    <definedName name="_ADS1">#REF!</definedName>
    <definedName name="_EUR1">#REF!</definedName>
    <definedName name="ADN">#REF!</definedName>
    <definedName name="ADS">#REF!</definedName>
    <definedName name="AmNord_RMde">#REF!</definedName>
    <definedName name="ANNEE_EN_COURS" localSheetId="1">[1]Dates!$B$2</definedName>
    <definedName name="ANNEE_EN_COURS">[2]Dates!$B$2</definedName>
    <definedName name="ASIE" localSheetId="1">#REF!</definedName>
    <definedName name="ASIE">#REF!</definedName>
    <definedName name="ASIE1" localSheetId="1">#REF!</definedName>
    <definedName name="ASIE1">#REF!</definedName>
    <definedName name="BaseCum">'[3]Base CUMUL (2)'!$A$5:$X$72</definedName>
    <definedName name="BaseCumNG">'[4]Base CUMUL (2)'!$A$5:$X$72</definedName>
    <definedName name="BEF" localSheetId="1">#REF!</definedName>
    <definedName name="BEF">#REF!</definedName>
    <definedName name="BEFP99" localSheetId="1">#REF!</definedName>
    <definedName name="BEFP99">#REF!</definedName>
    <definedName name="BRR" localSheetId="1">#REF!</definedName>
    <definedName name="BRR">#REF!</definedName>
    <definedName name="BRRP00">#REF!</definedName>
    <definedName name="BRRP99">'[5]Bud_support00 et STE6'!$U$444</definedName>
    <definedName name="CAD" localSheetId="1">#REF!</definedName>
    <definedName name="CAD">#REF!</definedName>
    <definedName name="CADP00" localSheetId="1">#REF!</definedName>
    <definedName name="CADP00">#REF!</definedName>
    <definedName name="CADP99">'[5]Bud_support00 et STE6'!$U$445</definedName>
    <definedName name="changes" localSheetId="1">#REF!</definedName>
    <definedName name="changes">#REF!</definedName>
    <definedName name="COP00" localSheetId="1">#REF!</definedName>
    <definedName name="COP00">#REF!</definedName>
    <definedName name="Corresp">[4]Correspondance!$A$2:$E$68</definedName>
    <definedName name="cotations" localSheetId="1">#REF!</definedName>
    <definedName name="cotations">#REF!</definedName>
    <definedName name="DEM" localSheetId="1">#REF!</definedName>
    <definedName name="DEM">#REF!</definedName>
    <definedName name="DEMP00" localSheetId="1">#REF!</definedName>
    <definedName name="DEMP00">#REF!</definedName>
    <definedName name="DEMP99">'[5]Bud_support00 et STE6'!$U$446</definedName>
    <definedName name="dev">'[5]TAUX 2000'!$B$10:$F$62</definedName>
    <definedName name="ESP" localSheetId="1">#REF!</definedName>
    <definedName name="ESP">#REF!</definedName>
    <definedName name="ESPP00" localSheetId="1">#REF!</definedName>
    <definedName name="ESPP00">#REF!</definedName>
    <definedName name="ESPP99">'[5]Bud_support00 et STE6'!$U$447</definedName>
    <definedName name="EUR" localSheetId="1">#REF!</definedName>
    <definedName name="EUR">#REF!</definedName>
    <definedName name="Europe" localSheetId="1">#REF!</definedName>
    <definedName name="Europe">#REF!</definedName>
    <definedName name="fob" localSheetId="1">#REF!</definedName>
    <definedName name="fob">#REF!</definedName>
    <definedName name="GBP">#REF!</definedName>
    <definedName name="GBPP00">#REF!</definedName>
    <definedName name="GBPP99">'[5]Bud_support00 et STE6'!$U$448</definedName>
    <definedName name="graph.sansJV" localSheetId="1">#REF!</definedName>
    <definedName name="graph.sansJV">#REF!</definedName>
    <definedName name="graphique" localSheetId="1">#REF!</definedName>
    <definedName name="graphique">#REF!</definedName>
    <definedName name="GROUPE" localSheetId="1">#REF!</definedName>
    <definedName name="GROUPE">#REF!</definedName>
    <definedName name="GROUPE1">#REF!</definedName>
    <definedName name="HUF">#REF!</definedName>
    <definedName name="HUFP00">#REF!</definedName>
    <definedName name="HUFP99">'[5]Bud_support00 et STE6'!$U$449</definedName>
    <definedName name="ITL" localSheetId="1">#REF!</definedName>
    <definedName name="ITL">#REF!</definedName>
    <definedName name="ITLP00" localSheetId="1">#REF!</definedName>
    <definedName name="ITLP00">#REF!</definedName>
    <definedName name="ITLP99">'[5]Bud_support00 et STE6'!$U$450</definedName>
    <definedName name="JPY" localSheetId="1">#REF!</definedName>
    <definedName name="JPY">#REF!</definedName>
    <definedName name="JPYP00" localSheetId="1">#REF!</definedName>
    <definedName name="JPYP00">#REF!</definedName>
    <definedName name="JPYP99">'[5]Bud_support00 et STE6'!$U$451</definedName>
    <definedName name="MXP" localSheetId="1">#REF!</definedName>
    <definedName name="MXP">#REF!</definedName>
    <definedName name="MXPP00" localSheetId="1">#REF!</definedName>
    <definedName name="MXPP00">#REF!</definedName>
    <definedName name="MXPP99">'[5]Bud_support00 et STE6'!$U$452</definedName>
    <definedName name="NGN00" localSheetId="1">#REF!</definedName>
    <definedName name="NGN00">#REF!</definedName>
    <definedName name="NLG" localSheetId="1">#REF!</definedName>
    <definedName name="NLG">#REF!</definedName>
    <definedName name="NLGP99" localSheetId="1">'[5]Bud_support00 et STE6'!#REF!</definedName>
    <definedName name="NLGP99">'[5]Bud_support00 et STE6'!#REF!</definedName>
    <definedName name="PHP" localSheetId="1">#REF!</definedName>
    <definedName name="PHP">#REF!</definedName>
    <definedName name="PHPP00" localSheetId="1">#REF!</definedName>
    <definedName name="PHPP00">#REF!</definedName>
    <definedName name="PHPP99">'[5]Bud_support00 et STE6'!$U$453</definedName>
    <definedName name="PLN" localSheetId="1">#REF!</definedName>
    <definedName name="PLN">#REF!</definedName>
    <definedName name="PLNP00" localSheetId="1">#REF!</definedName>
    <definedName name="PLNP00">#REF!</definedName>
    <definedName name="PLNP99">'[5]Bud_support00 et STE6'!$U$456</definedName>
    <definedName name="RMB" localSheetId="1">#REF!</definedName>
    <definedName name="RMB">#REF!</definedName>
    <definedName name="RMBP00" localSheetId="1">#REF!</definedName>
    <definedName name="RMBP00">#REF!</definedName>
    <definedName name="RMBP99">'[5]Bud_support00 et STE6'!$U$457</definedName>
    <definedName name="SGA_Central" localSheetId="1">#REF!</definedName>
    <definedName name="SGA_Central">#REF!</definedName>
    <definedName name="SGD" localSheetId="1">#REF!</definedName>
    <definedName name="SGD">#REF!</definedName>
    <definedName name="SGDP00" localSheetId="1">#REF!</definedName>
    <definedName name="SGDP00">#REF!</definedName>
    <definedName name="SGDP99">'[5]Bud_support00 et STE6'!$U$458</definedName>
    <definedName name="THB" localSheetId="1">#REF!</definedName>
    <definedName name="THB">#REF!</definedName>
    <definedName name="THBP00" localSheetId="1">#REF!</definedName>
    <definedName name="THBP00">#REF!</definedName>
    <definedName name="THBP99">'[5]Bud_support00 et STE6'!$U$459</definedName>
    <definedName name="USD" localSheetId="1">#REF!</definedName>
    <definedName name="USD">#REF!</definedName>
    <definedName name="USDP00" localSheetId="1">#REF!</definedName>
    <definedName name="USDP00">#REF!</definedName>
    <definedName name="USDP99">'[5]Bud_support00 et STE6'!$U$460</definedName>
    <definedName name="zone_adn" localSheetId="1">#REF!</definedName>
    <definedName name="zone_adn">#REF!</definedName>
    <definedName name="zone_ads" localSheetId="1">#REF!</definedName>
    <definedName name="zone_ads">#REF!</definedName>
    <definedName name="zone_asie" localSheetId="1">#REF!</definedName>
    <definedName name="zone_asie">#REF!</definedName>
    <definedName name="zone_eur">#REF!</definedName>
    <definedName name="zone_groupe">#REF!</definedName>
    <definedName name="ZONE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6" l="1"/>
  <c r="A6" i="6"/>
  <c r="A7" i="6"/>
  <c r="A8" i="6"/>
  <c r="A9" i="6"/>
  <c r="A4" i="6"/>
  <c r="C23" i="3"/>
  <c r="B23" i="3" s="1"/>
  <c r="C24" i="3"/>
  <c r="E12" i="8"/>
  <c r="D12" i="8"/>
  <c r="F11" i="8"/>
  <c r="C11" i="8"/>
  <c r="F10" i="8"/>
  <c r="C10" i="8"/>
  <c r="F9" i="8"/>
  <c r="C9" i="8"/>
  <c r="F8" i="8"/>
  <c r="C8" i="8"/>
  <c r="C138" i="7"/>
  <c r="C137" i="7"/>
  <c r="A137" i="7"/>
  <c r="A136" i="7" s="1"/>
  <c r="A135" i="7" s="1"/>
  <c r="A134" i="7" s="1"/>
  <c r="D136" i="7"/>
  <c r="C136" i="7" s="1"/>
  <c r="A124" i="7"/>
  <c r="C123" i="7"/>
  <c r="C122" i="7" s="1"/>
  <c r="A110" i="7"/>
  <c r="C109" i="7"/>
  <c r="A109" i="7" s="1"/>
  <c r="B109" i="7" s="1"/>
  <c r="A96" i="7"/>
  <c r="B96" i="7" s="1"/>
  <c r="C95" i="7"/>
  <c r="C94" i="7" s="1"/>
  <c r="A70" i="7"/>
  <c r="B70" i="7" s="1"/>
  <c r="C69" i="7"/>
  <c r="C68" i="7" s="1"/>
  <c r="C59" i="7"/>
  <c r="B59" i="7" s="1"/>
  <c r="A59" i="7"/>
  <c r="A58" i="7" s="1"/>
  <c r="A57" i="7" s="1"/>
  <c r="A56" i="7" s="1"/>
  <c r="A55" i="7" s="1"/>
  <c r="D58" i="7"/>
  <c r="C58" i="7" s="1"/>
  <c r="B58" i="7" s="1"/>
  <c r="B46" i="7"/>
  <c r="B45" i="7"/>
  <c r="B32" i="7"/>
  <c r="B31" i="7"/>
  <c r="C20" i="7"/>
  <c r="A20" i="7"/>
  <c r="A19" i="7" s="1"/>
  <c r="A18" i="7" s="1"/>
  <c r="A17" i="7" s="1"/>
  <c r="A16" i="7" s="1"/>
  <c r="D19" i="7"/>
  <c r="C19" i="7" s="1"/>
  <c r="C7" i="7"/>
  <c r="B7" i="7" s="1"/>
  <c r="A7" i="7"/>
  <c r="A6" i="7" s="1"/>
  <c r="A5" i="7" s="1"/>
  <c r="A4" i="7" s="1"/>
  <c r="A3" i="7" s="1"/>
  <c r="D6" i="7"/>
  <c r="C6" i="7" s="1"/>
  <c r="B6" i="7" s="1"/>
  <c r="C69" i="6"/>
  <c r="B69" i="6" s="1"/>
  <c r="A69" i="6"/>
  <c r="A68" i="6" s="1"/>
  <c r="A67" i="6" s="1"/>
  <c r="A66" i="6" s="1"/>
  <c r="A65" i="6" s="1"/>
  <c r="D68" i="6"/>
  <c r="C68" i="6" s="1"/>
  <c r="B68" i="6" s="1"/>
  <c r="B59" i="6"/>
  <c r="C58" i="6"/>
  <c r="B58" i="6"/>
  <c r="A58" i="6"/>
  <c r="A57" i="6" s="1"/>
  <c r="A56" i="6" s="1"/>
  <c r="A55" i="6" s="1"/>
  <c r="A54" i="6" s="1"/>
  <c r="D57" i="6"/>
  <c r="C57" i="6" s="1"/>
  <c r="C47" i="6"/>
  <c r="B47" i="6" s="1"/>
  <c r="A47" i="6"/>
  <c r="A46" i="6" s="1"/>
  <c r="A45" i="6" s="1"/>
  <c r="A44" i="6" s="1"/>
  <c r="A43" i="6" s="1"/>
  <c r="D46" i="6"/>
  <c r="D45" i="6" s="1"/>
  <c r="C45" i="6" s="1"/>
  <c r="B45" i="6" s="1"/>
  <c r="C35" i="6"/>
  <c r="B35" i="6" s="1"/>
  <c r="A35" i="6"/>
  <c r="A34" i="6" s="1"/>
  <c r="A33" i="6" s="1"/>
  <c r="A32" i="6" s="1"/>
  <c r="A31" i="6" s="1"/>
  <c r="D34" i="6"/>
  <c r="C34" i="6" s="1"/>
  <c r="B34" i="6" s="1"/>
  <c r="B23" i="6"/>
  <c r="A22" i="6"/>
  <c r="A21" i="6" s="1"/>
  <c r="A20" i="6" s="1"/>
  <c r="A19" i="6" s="1"/>
  <c r="A18" i="6" s="1"/>
  <c r="B9" i="6"/>
  <c r="B8" i="6"/>
  <c r="B7" i="6"/>
  <c r="B6" i="6"/>
  <c r="B5" i="6"/>
  <c r="B4" i="6"/>
  <c r="A3" i="6"/>
  <c r="C40" i="5"/>
  <c r="B40" i="5"/>
  <c r="C39" i="5"/>
  <c r="B39" i="5"/>
  <c r="C25" i="5"/>
  <c r="B25" i="5"/>
  <c r="C24" i="5"/>
  <c r="B24" i="5"/>
  <c r="A24" i="5"/>
  <c r="A39" i="5" s="1"/>
  <c r="A23" i="5"/>
  <c r="A38" i="5" s="1"/>
  <c r="A22" i="5"/>
  <c r="A37" i="5" s="1"/>
  <c r="A21" i="5"/>
  <c r="A36" i="5" s="1"/>
  <c r="A20" i="5"/>
  <c r="A35" i="5" s="1"/>
  <c r="C10" i="5"/>
  <c r="B10" i="5"/>
  <c r="C9" i="5"/>
  <c r="B9" i="5"/>
  <c r="B64" i="4"/>
  <c r="C49" i="4"/>
  <c r="C48" i="4"/>
  <c r="B48" i="4" s="1"/>
  <c r="A48" i="4"/>
  <c r="A47" i="4" s="1"/>
  <c r="A46" i="4" s="1"/>
  <c r="A45" i="4" s="1"/>
  <c r="A44" i="4" s="1"/>
  <c r="D47" i="4"/>
  <c r="C47" i="4" s="1"/>
  <c r="B47" i="4" s="1"/>
  <c r="C39" i="4"/>
  <c r="C38" i="4"/>
  <c r="B38" i="4" s="1"/>
  <c r="A38" i="4"/>
  <c r="A37" i="4" s="1"/>
  <c r="A36" i="4" s="1"/>
  <c r="A35" i="4" s="1"/>
  <c r="A34" i="4" s="1"/>
  <c r="D37" i="4"/>
  <c r="C37" i="4" s="1"/>
  <c r="B37" i="4" s="1"/>
  <c r="D36" i="4"/>
  <c r="C36" i="4" s="1"/>
  <c r="B36" i="4" s="1"/>
  <c r="C30" i="4"/>
  <c r="C29" i="4"/>
  <c r="B29" i="4" s="1"/>
  <c r="A29" i="4"/>
  <c r="A28" i="4" s="1"/>
  <c r="A27" i="4" s="1"/>
  <c r="A26" i="4" s="1"/>
  <c r="A25" i="4" s="1"/>
  <c r="D28" i="4"/>
  <c r="C28" i="4" s="1"/>
  <c r="B28" i="4" s="1"/>
  <c r="C21" i="4"/>
  <c r="C20" i="4"/>
  <c r="B20" i="4" s="1"/>
  <c r="A20" i="4"/>
  <c r="A19" i="4" s="1"/>
  <c r="A18" i="4" s="1"/>
  <c r="A17" i="4" s="1"/>
  <c r="A16" i="4" s="1"/>
  <c r="D19" i="4"/>
  <c r="C19" i="4" s="1"/>
  <c r="B19" i="4" s="1"/>
  <c r="D18" i="4"/>
  <c r="D17" i="4" s="1"/>
  <c r="B10" i="4"/>
  <c r="B9" i="4"/>
  <c r="B7" i="4"/>
  <c r="B6" i="4"/>
  <c r="B5" i="4"/>
  <c r="B4" i="4"/>
  <c r="G54" i="3"/>
  <c r="F54" i="3"/>
  <c r="G53" i="3"/>
  <c r="F53" i="3"/>
  <c r="G52" i="3"/>
  <c r="F52" i="3"/>
  <c r="G30" i="3"/>
  <c r="F30" i="3"/>
  <c r="G29" i="3"/>
  <c r="F29" i="3"/>
  <c r="G28" i="3"/>
  <c r="F28" i="3"/>
  <c r="A23" i="3"/>
  <c r="A22" i="3" s="1"/>
  <c r="A21" i="3" s="1"/>
  <c r="A20" i="3" s="1"/>
  <c r="A19" i="3" s="1"/>
  <c r="D22" i="3"/>
  <c r="C22" i="3" s="1"/>
  <c r="B22" i="3" s="1"/>
  <c r="B15" i="3"/>
  <c r="A91" i="2"/>
  <c r="A82" i="2"/>
  <c r="F58" i="2"/>
  <c r="E58" i="2"/>
  <c r="D58" i="2"/>
  <c r="C58" i="2"/>
  <c r="B58" i="2"/>
  <c r="F57" i="2"/>
  <c r="E57" i="2"/>
  <c r="D57" i="2"/>
  <c r="C57" i="2"/>
  <c r="B57" i="2"/>
  <c r="F44" i="2"/>
  <c r="E44" i="2"/>
  <c r="D44" i="2"/>
  <c r="C44" i="2"/>
  <c r="B44" i="2"/>
  <c r="F43" i="2"/>
  <c r="E43" i="2"/>
  <c r="D43" i="2"/>
  <c r="C43" i="2"/>
  <c r="B43" i="2"/>
  <c r="C40" i="2"/>
  <c r="F26" i="2"/>
  <c r="E26" i="2"/>
  <c r="D26" i="2"/>
  <c r="C26" i="2"/>
  <c r="B26" i="2"/>
  <c r="F25" i="2"/>
  <c r="E25" i="2"/>
  <c r="D25" i="2"/>
  <c r="C25" i="2"/>
  <c r="B25" i="2"/>
  <c r="D24" i="2"/>
  <c r="B24" i="2"/>
  <c r="C22" i="2"/>
  <c r="F8" i="2"/>
  <c r="E8" i="2"/>
  <c r="D8" i="2"/>
  <c r="C8" i="2"/>
  <c r="B8" i="2"/>
  <c r="F7" i="2"/>
  <c r="E7" i="2"/>
  <c r="D7" i="2"/>
  <c r="C7" i="2"/>
  <c r="B7" i="2"/>
  <c r="C134" i="1"/>
  <c r="C133" i="1"/>
  <c r="C132" i="1"/>
  <c r="C131" i="1"/>
  <c r="C130" i="1"/>
  <c r="N66" i="1"/>
  <c r="C65" i="1"/>
  <c r="C30" i="1" s="1"/>
  <c r="B65" i="1"/>
  <c r="B30" i="1" s="1"/>
  <c r="G39" i="1"/>
  <c r="E39" i="1"/>
  <c r="D38" i="1"/>
  <c r="C38" i="1"/>
  <c r="B37" i="1"/>
  <c r="G36" i="1"/>
  <c r="F36" i="1"/>
  <c r="E36" i="1"/>
  <c r="B36" i="1"/>
  <c r="B38" i="1" s="1"/>
  <c r="G35" i="1"/>
  <c r="F35" i="1"/>
  <c r="E35" i="1"/>
  <c r="C35" i="1"/>
  <c r="C33" i="1"/>
  <c r="B33" i="1"/>
  <c r="G32" i="1"/>
  <c r="F32" i="1"/>
  <c r="E32" i="1"/>
  <c r="C32" i="1"/>
  <c r="B31" i="1"/>
  <c r="B71" i="7" s="1"/>
  <c r="C29" i="1"/>
  <c r="C28" i="1"/>
  <c r="B27" i="1"/>
  <c r="B26" i="1"/>
  <c r="B97" i="7" s="1"/>
  <c r="C25" i="1"/>
  <c r="B24" i="1"/>
  <c r="B60" i="7" s="1"/>
  <c r="C23" i="1"/>
  <c r="B22" i="1"/>
  <c r="B21" i="1"/>
  <c r="B20" i="1"/>
  <c r="B19" i="1"/>
  <c r="C18" i="1"/>
  <c r="B17" i="1"/>
  <c r="B16" i="1"/>
  <c r="B15" i="1"/>
  <c r="B14" i="1"/>
  <c r="B13" i="1"/>
  <c r="B12" i="1"/>
  <c r="B11" i="1"/>
  <c r="B10" i="1"/>
  <c r="B9" i="1"/>
  <c r="B8" i="1"/>
  <c r="B7" i="1"/>
  <c r="B70" i="6" s="1"/>
  <c r="B6" i="1"/>
  <c r="B48" i="6" s="1"/>
  <c r="B5" i="1"/>
  <c r="B4" i="1"/>
  <c r="B36" i="6" s="1"/>
  <c r="B3" i="1"/>
  <c r="B2" i="1"/>
  <c r="B25" i="1" l="1"/>
  <c r="F12" i="8"/>
  <c r="B18" i="1"/>
  <c r="C12" i="8"/>
  <c r="D5" i="7"/>
  <c r="C5" i="7" s="1"/>
  <c r="B5" i="7" s="1"/>
  <c r="A95" i="7"/>
  <c r="B95" i="7" s="1"/>
  <c r="C46" i="6"/>
  <c r="B46" i="6" s="1"/>
  <c r="D56" i="6"/>
  <c r="C56" i="6" s="1"/>
  <c r="D21" i="3"/>
  <c r="D20" i="3" s="1"/>
  <c r="C20" i="3" s="1"/>
  <c r="B20" i="3" s="1"/>
  <c r="C108" i="7"/>
  <c r="A108" i="7" s="1"/>
  <c r="B108" i="7" s="1"/>
  <c r="A69" i="7"/>
  <c r="B69" i="7" s="1"/>
  <c r="A123" i="7"/>
  <c r="B123" i="7" s="1"/>
  <c r="B8" i="4"/>
  <c r="D27" i="4"/>
  <c r="C27" i="4" s="1"/>
  <c r="B27" i="4" s="1"/>
  <c r="B39" i="4"/>
  <c r="B23" i="1"/>
  <c r="B30" i="4"/>
  <c r="B24" i="3"/>
  <c r="B21" i="4"/>
  <c r="B32" i="1"/>
  <c r="B29" i="1"/>
  <c r="B125" i="7" s="1"/>
  <c r="B124" i="7"/>
  <c r="B49" i="4"/>
  <c r="B110" i="7"/>
  <c r="A122" i="7"/>
  <c r="B122" i="7" s="1"/>
  <c r="C121" i="7"/>
  <c r="C67" i="7"/>
  <c r="A68" i="7"/>
  <c r="B68" i="7" s="1"/>
  <c r="A94" i="7"/>
  <c r="B94" i="7" s="1"/>
  <c r="C93" i="7"/>
  <c r="C17" i="4"/>
  <c r="B17" i="4" s="1"/>
  <c r="D16" i="4"/>
  <c r="C16" i="4" s="1"/>
  <c r="B16" i="4" s="1"/>
  <c r="D35" i="4"/>
  <c r="D33" i="6"/>
  <c r="D44" i="6"/>
  <c r="D67" i="6"/>
  <c r="D4" i="7"/>
  <c r="D18" i="7"/>
  <c r="B21" i="7"/>
  <c r="D57" i="7"/>
  <c r="B35" i="1"/>
  <c r="C18" i="4"/>
  <c r="B18" i="4" s="1"/>
  <c r="D46" i="4"/>
  <c r="B28" i="1"/>
  <c r="B111" i="7" s="1"/>
  <c r="D26" i="4"/>
  <c r="B8" i="7"/>
  <c r="D135" i="7"/>
  <c r="D55" i="6" l="1"/>
  <c r="D19" i="3"/>
  <c r="C19" i="3" s="1"/>
  <c r="B19" i="3" s="1"/>
  <c r="C21" i="3"/>
  <c r="B21" i="3" s="1"/>
  <c r="C107" i="7"/>
  <c r="C106" i="7" s="1"/>
  <c r="A106" i="7" s="1"/>
  <c r="B106" i="7" s="1"/>
  <c r="D17" i="7"/>
  <c r="C18" i="7"/>
  <c r="B18" i="7" s="1"/>
  <c r="A93" i="7"/>
  <c r="B93" i="7" s="1"/>
  <c r="C92" i="7"/>
  <c r="A92" i="7" s="1"/>
  <c r="B92" i="7" s="1"/>
  <c r="C55" i="6"/>
  <c r="D54" i="6"/>
  <c r="C54" i="6" s="1"/>
  <c r="D3" i="7"/>
  <c r="C3" i="7" s="1"/>
  <c r="B3" i="7" s="1"/>
  <c r="C4" i="7"/>
  <c r="B4" i="7" s="1"/>
  <c r="D45" i="4"/>
  <c r="C46" i="4"/>
  <c r="B46" i="4" s="1"/>
  <c r="D66" i="6"/>
  <c r="C67" i="6"/>
  <c r="B67" i="6" s="1"/>
  <c r="D43" i="6"/>
  <c r="C43" i="6" s="1"/>
  <c r="B43" i="6" s="1"/>
  <c r="C44" i="6"/>
  <c r="B44" i="6" s="1"/>
  <c r="C26" i="4"/>
  <c r="B26" i="4" s="1"/>
  <c r="D25" i="4"/>
  <c r="C25" i="4" s="1"/>
  <c r="B25" i="4" s="1"/>
  <c r="C135" i="7"/>
  <c r="D134" i="7"/>
  <c r="D32" i="6"/>
  <c r="C33" i="6"/>
  <c r="B33" i="6" s="1"/>
  <c r="D34" i="4"/>
  <c r="C34" i="4" s="1"/>
  <c r="B34" i="4" s="1"/>
  <c r="C35" i="4"/>
  <c r="B35" i="4" s="1"/>
  <c r="A67" i="7"/>
  <c r="B67" i="7" s="1"/>
  <c r="C66" i="7"/>
  <c r="A66" i="7" s="1"/>
  <c r="B66" i="7" s="1"/>
  <c r="D56" i="7"/>
  <c r="C57" i="7"/>
  <c r="B57" i="7" s="1"/>
  <c r="A121" i="7"/>
  <c r="B121" i="7" s="1"/>
  <c r="C120" i="7"/>
  <c r="A120" i="7" s="1"/>
  <c r="B120" i="7" s="1"/>
  <c r="A107" i="7" l="1"/>
  <c r="B107" i="7" s="1"/>
  <c r="C56" i="7"/>
  <c r="B56" i="7" s="1"/>
  <c r="D55" i="7"/>
  <c r="C55" i="7" s="1"/>
  <c r="B55" i="7" s="1"/>
  <c r="C32" i="6"/>
  <c r="B32" i="6" s="1"/>
  <c r="D31" i="6"/>
  <c r="C31" i="6" s="1"/>
  <c r="B31" i="6" s="1"/>
  <c r="C66" i="6"/>
  <c r="B66" i="6" s="1"/>
  <c r="D65" i="6"/>
  <c r="C65" i="6" s="1"/>
  <c r="B65" i="6" s="1"/>
  <c r="C45" i="4"/>
  <c r="B45" i="4" s="1"/>
  <c r="D44" i="4"/>
  <c r="C44" i="4" s="1"/>
  <c r="B44" i="4" s="1"/>
  <c r="C17" i="7"/>
  <c r="B17" i="7" s="1"/>
  <c r="D16" i="7"/>
  <c r="C16" i="7" s="1"/>
  <c r="B16" i="7" s="1"/>
  <c r="D133" i="7"/>
  <c r="C133" i="7" s="1"/>
  <c r="C134" i="7"/>
</calcChain>
</file>

<file path=xl/sharedStrings.xml><?xml version="1.0" encoding="utf-8"?>
<sst xmlns="http://schemas.openxmlformats.org/spreadsheetml/2006/main" count="245" uniqueCount="165">
  <si>
    <t>En millions d'euros</t>
  </si>
  <si>
    <t>Ventes</t>
  </si>
  <si>
    <t>% de variation</t>
  </si>
  <si>
    <t>Total des frais de personnel</t>
  </si>
  <si>
    <t>% des ventes</t>
  </si>
  <si>
    <t>Effectifs fin de période (en équivalents temps plein)</t>
  </si>
  <si>
    <t>Frais de recherche et développement</t>
  </si>
  <si>
    <t>EBITDA des secteurs (1)</t>
  </si>
  <si>
    <t>Résultat opérationnel des secteurs</t>
  </si>
  <si>
    <t>Marge opérationnelle des secteurs</t>
  </si>
  <si>
    <t>Résultat opérationnel</t>
  </si>
  <si>
    <t>Marge opérationnelle</t>
  </si>
  <si>
    <t>Coût de l'endettement net</t>
  </si>
  <si>
    <t>Autres produits et charges financiers</t>
  </si>
  <si>
    <t>Résultat avant impôts</t>
  </si>
  <si>
    <t>Impôts sur le résultat</t>
  </si>
  <si>
    <t>Taux d'impôt effectif</t>
  </si>
  <si>
    <t>Résultat net</t>
  </si>
  <si>
    <t>Dividendes</t>
  </si>
  <si>
    <t>Flux de trésorerie sur activités opérationnelles</t>
  </si>
  <si>
    <t>Investissements incorporels et corporels bruts</t>
  </si>
  <si>
    <t>Endettement net (2)</t>
  </si>
  <si>
    <t>Capitaux propres</t>
  </si>
  <si>
    <t>Endettement net (2) / Capitaux propres</t>
  </si>
  <si>
    <t>Endettement net (2) / EBITDA (1)</t>
  </si>
  <si>
    <t>Résultat opérationnel des secteurs / Charge d'intérêt nette (3)</t>
  </si>
  <si>
    <t>Cash flow libre (4)</t>
  </si>
  <si>
    <t>ROE – Rentabilité des capitaux propres (5)</t>
  </si>
  <si>
    <t>ROCE opérationnel (6)</t>
  </si>
  <si>
    <t>-</t>
  </si>
  <si>
    <t>Données par action (en euros)</t>
  </si>
  <si>
    <t>Actif net par action (7)</t>
  </si>
  <si>
    <t>Résultat de base par action</t>
  </si>
  <si>
    <t>Résultat dilué par action</t>
  </si>
  <si>
    <t>PER (8)</t>
  </si>
  <si>
    <t>Dividende par action (9)</t>
  </si>
  <si>
    <t xml:space="preserve">Taux de distribution (10) </t>
  </si>
  <si>
    <t>Rendement par action (11)</t>
  </si>
  <si>
    <t>(1) Tel que défini en note 3.7.2 des Etats financiers consolidés</t>
  </si>
  <si>
    <t>(2) Endettement net: dettes financières - liquidités et équivalents de trésorerie (retraités des variations des actifs de gestion de trésorerie et de garantie d'emprunts) +/- instruments financiers dérivés, tel que calculé en note 26 aux Etats financiers consolidés</t>
  </si>
  <si>
    <t>(3) Charge d’intérêts nette : charge d’intérêts financiers - produit d’intérêts de la trésorerie.</t>
  </si>
  <si>
    <t>(4) Cash flow libre : flux de trésorerie sur activités opérationnelles - flux de trésorerie sur activités d’investissement (retraités des variations des actifs financiers de gestion</t>
  </si>
  <si>
    <t>de trésorerie et de garantie d’emprunts), tel que calculé au chapitre 1.5.3.</t>
  </si>
  <si>
    <t>(5) ROE : à partir de 2022, le Groupe applique la définition suivante du ROE: résultat net / capitaux propres moyens annuels (moyenne 31.12 N / 31.12 N-1), en lieu et place de résultat net / capitaux propres de l'année N. Les années 2018 à 2021 ont été retraitées à des fins de comparaison.</t>
  </si>
  <si>
    <t>(6) ROCE opérationnel : calculé selon la méthode en vigueur depuis 2021 expliquée au chapitre 1.6. Les ROCE des années 2019 et 2020 ont été recalculés selon cette méthode</t>
  </si>
  <si>
    <t>(7) Actif net par action : actif net/nombre d’actions fin de période.</t>
  </si>
  <si>
    <t>(8) PER : cours de l’action fin de période/résultat de base par action.</t>
  </si>
  <si>
    <t>(9) Dividende soumis à l'approbation de l'Assemblée générale des actionnaires du 12 mai 2023</t>
  </si>
  <si>
    <t>(10) Taux de distribution : dividende/résultat net</t>
  </si>
  <si>
    <t>(11) Rendement : dividende/cours de l’action au 31 décembre.</t>
  </si>
  <si>
    <t>Produits d'intérêts</t>
  </si>
  <si>
    <t>voir tableau du résultat financier</t>
  </si>
  <si>
    <t>Charges d'intérêts</t>
  </si>
  <si>
    <t>Charge nette d'intérêts</t>
  </si>
  <si>
    <t>Nombre d'actions fin de période</t>
  </si>
  <si>
    <t>Cours de l'action fin de période</t>
  </si>
  <si>
    <t xml:space="preserve">Marché Tourime camionette Première monte par zone géographique </t>
  </si>
  <si>
    <t>(en millions de pneus)</t>
  </si>
  <si>
    <r>
      <t xml:space="preserve">Europe </t>
    </r>
    <r>
      <rPr>
        <vertAlign val="superscript"/>
        <sz val="10"/>
        <rFont val="Arial"/>
        <family val="2"/>
      </rPr>
      <t>(1)</t>
    </r>
  </si>
  <si>
    <r>
      <t xml:space="preserve">Amérique du Nord </t>
    </r>
    <r>
      <rPr>
        <vertAlign val="superscript"/>
        <sz val="10"/>
        <rFont val="Arial"/>
        <family val="2"/>
      </rPr>
      <t>(2)</t>
    </r>
  </si>
  <si>
    <t>Asie (hors Inde)</t>
  </si>
  <si>
    <t>Amérique du Sud</t>
  </si>
  <si>
    <t>Afrique Inde Moyen-Orient</t>
  </si>
  <si>
    <t>(1) Y compris Russie et Turquie</t>
  </si>
  <si>
    <t>(2) Etats-Unis, Canada et Mexique</t>
  </si>
  <si>
    <t>Estimations Michelin</t>
  </si>
  <si>
    <t xml:space="preserve">Marché Tourime camionette Remplacement par zone géographique </t>
  </si>
  <si>
    <t xml:space="preserve">Marché Transport routier Première monte par zone géographique </t>
  </si>
  <si>
    <t xml:space="preserve">Marché Transport routier Remplacement par zone géographique </t>
  </si>
  <si>
    <t>Marché génie civil minier</t>
  </si>
  <si>
    <t>(base 100 en 2019 en nombre de pneus)</t>
  </si>
  <si>
    <t>Marché génie civil construction</t>
  </si>
  <si>
    <t>Marché agricole</t>
  </si>
  <si>
    <t xml:space="preserve">Europe et Amérique du Nord) </t>
  </si>
  <si>
    <t>Effet de la variation des volumes sur les ventes (sur la base de volumes exprimés en tonnes)</t>
  </si>
  <si>
    <t>(volume exprimé en tonnes)</t>
  </si>
  <si>
    <t>(en millions €)</t>
  </si>
  <si>
    <t>Répartition des ventes par secteur opérationnel</t>
  </si>
  <si>
    <t>(en valeur)</t>
  </si>
  <si>
    <t>2018 *</t>
  </si>
  <si>
    <t>Automobile **</t>
  </si>
  <si>
    <t>Transport routier **</t>
  </si>
  <si>
    <t>Activités de spécialités **</t>
  </si>
  <si>
    <t>* Les montants de l'exercice 2018 ont été retraités, voir note 2.5 des états financiers consolidés disponibles dans le document d'enregistrement universel 2019</t>
  </si>
  <si>
    <t>** et distribution associée</t>
  </si>
  <si>
    <t>Répartition des ventes par zone géographique</t>
  </si>
  <si>
    <t>Europe (y.c. Centrale et Orientale)</t>
  </si>
  <si>
    <t>Amérique du Nord (y.c. Mexique)</t>
  </si>
  <si>
    <t>Autres zones</t>
  </si>
  <si>
    <t xml:space="preserve">Répartition des charges par nature </t>
  </si>
  <si>
    <t>(en % des ventes)</t>
  </si>
  <si>
    <t>Chiffre affaires</t>
  </si>
  <si>
    <t xml:space="preserve">Matières premières </t>
  </si>
  <si>
    <t>Frais de personnel</t>
  </si>
  <si>
    <t>Transport de marchandises</t>
  </si>
  <si>
    <t xml:space="preserve">Charges d'amortissements </t>
  </si>
  <si>
    <t>Autres charges*</t>
  </si>
  <si>
    <t>Total des charges des secteurs</t>
  </si>
  <si>
    <t>* dont achats autres que matières premières et transport de marchandises (énergie, autres biens consommables, prestations de services, communication, etc.)</t>
  </si>
  <si>
    <t>(en €)</t>
  </si>
  <si>
    <t xml:space="preserve">Dividende par action </t>
  </si>
  <si>
    <t>Automobile et distribution associée</t>
  </si>
  <si>
    <t>(en millions € et en % des ventes)</t>
  </si>
  <si>
    <t xml:space="preserve">Résultats opérationnel du secteur </t>
  </si>
  <si>
    <t>Marge opérationnelle du secteur</t>
  </si>
  <si>
    <t>2018(1)</t>
  </si>
  <si>
    <t>Transport routier et distribution associée</t>
  </si>
  <si>
    <t>Activités de spécialités et distribution associée</t>
  </si>
  <si>
    <t>Répartitions du cout des matières premières</t>
  </si>
  <si>
    <t>Coût des matières premières</t>
  </si>
  <si>
    <t>reporter valeurs à la main car pas dans Chiffres clés</t>
  </si>
  <si>
    <t>(au 31 décembre)</t>
  </si>
  <si>
    <t>Frais de transport</t>
  </si>
  <si>
    <t>EBITDA des secteurs *</t>
  </si>
  <si>
    <t>* Voir note (1) onglet 'Chiffres clés'</t>
  </si>
  <si>
    <t>Stocks en valeur</t>
  </si>
  <si>
    <t>2018*</t>
  </si>
  <si>
    <t>Créances clients</t>
  </si>
  <si>
    <t>Cash flow libre **</t>
  </si>
  <si>
    <t xml:space="preserve"> ** Voir note (5) onglet 'Chiffres clés'</t>
  </si>
  <si>
    <t>Cash flow libre* structurel</t>
  </si>
  <si>
    <t xml:space="preserve"> * Cash flow libre avant acquisitions, ajusté de l'impact, sur les comptes clients, les comptes fournisseurs et les stocks, des variations de cours de matière premières et des intérêts OCEANE 2017 versés à l'échéance</t>
  </si>
  <si>
    <t>Endettement net **</t>
  </si>
  <si>
    <t>** Voir note (3) onglet 'Chiffres clés'</t>
  </si>
  <si>
    <t>Endettement net ** / Capitaux propres</t>
  </si>
  <si>
    <t>Endettement net **/EBITDA</t>
  </si>
  <si>
    <t>ROCE opérationnel(6)</t>
  </si>
  <si>
    <t>ROCE*</t>
  </si>
  <si>
    <t>(après impôts)</t>
  </si>
  <si>
    <t>* Voir note (7) onglet 'Chiffres clés'</t>
  </si>
  <si>
    <t>Groupe Michelin: 121 sites industriels dans 20 pays</t>
  </si>
  <si>
    <r>
      <rPr>
        <b/>
        <sz val="16"/>
        <color indexed="62"/>
        <rFont val="Calibri"/>
        <family val="2"/>
      </rPr>
      <t>MICHELIN</t>
    </r>
    <r>
      <rPr>
        <b/>
        <sz val="11"/>
        <color indexed="62"/>
        <rFont val="Calibri"/>
        <family val="2"/>
      </rPr>
      <t xml:space="preserve"> +</t>
    </r>
    <r>
      <rPr>
        <b/>
        <i/>
        <sz val="10"/>
        <color indexed="62"/>
        <rFont val="Calibri"/>
        <family val="2"/>
      </rPr>
      <t xml:space="preserve"> </t>
    </r>
    <r>
      <rPr>
        <b/>
        <i/>
        <sz val="11"/>
        <color indexed="62"/>
        <rFont val="Calibri"/>
        <family val="2"/>
      </rPr>
      <t>Multistrada + Levorin</t>
    </r>
    <r>
      <rPr>
        <b/>
        <sz val="11"/>
        <color indexed="62"/>
        <rFont val="Calibri"/>
        <family val="2"/>
      </rPr>
      <t>: 70</t>
    </r>
    <r>
      <rPr>
        <b/>
        <sz val="16"/>
        <color indexed="62"/>
        <rFont val="Calibri"/>
        <family val="2"/>
      </rPr>
      <t xml:space="preserve"> </t>
    </r>
    <r>
      <rPr>
        <b/>
        <sz val="11"/>
        <color indexed="62"/>
        <rFont val="Calibri"/>
        <family val="2"/>
      </rPr>
      <t>sites industriels</t>
    </r>
  </si>
  <si>
    <t>nombre de sites produits finis (1)</t>
  </si>
  <si>
    <t>capacité activable (kT)</t>
  </si>
  <si>
    <t>nombre de sites capacité activable        &gt; 100kT</t>
  </si>
  <si>
    <t>nombre de sites semi-finis et composants (2)</t>
  </si>
  <si>
    <t xml:space="preserve">effectifs </t>
  </si>
  <si>
    <t>Europe</t>
  </si>
  <si>
    <t>~ 35 000</t>
  </si>
  <si>
    <t>Amérique du Nord (yc Mexique)</t>
  </si>
  <si>
    <t xml:space="preserve">~ 21 000 </t>
  </si>
  <si>
    <t>~ 7 000</t>
  </si>
  <si>
    <t>Asie (yc Inde)</t>
  </si>
  <si>
    <t>~ 25 000</t>
  </si>
  <si>
    <t>TOTAL</t>
  </si>
  <si>
    <t>~ 88 000</t>
  </si>
  <si>
    <t>(1)  La plupart des usines produits finis produisent également des produits semi-finis et/ou composants.</t>
  </si>
  <si>
    <t xml:space="preserve">(2)  Sites exclusivement consacrés à la production de produits semi-finis et/ou composants </t>
  </si>
  <si>
    <t xml:space="preserve">CAMSO:  </t>
  </si>
  <si>
    <r>
      <rPr>
        <b/>
        <sz val="16"/>
        <color indexed="62"/>
        <rFont val="Calibri"/>
        <family val="2"/>
      </rPr>
      <t>16</t>
    </r>
    <r>
      <rPr>
        <b/>
        <sz val="11"/>
        <color indexed="62"/>
        <rFont val="Calibri"/>
        <family val="2"/>
      </rPr>
      <t xml:space="preserve"> sites industriels (3 Europe, 4 Amérique du Nord, 1 Amérique du Sud, 8 Asie)</t>
    </r>
  </si>
  <si>
    <t xml:space="preserve">FENNER: </t>
  </si>
  <si>
    <r>
      <rPr>
        <b/>
        <sz val="16"/>
        <color indexed="62"/>
        <rFont val="Calibri"/>
        <family val="2"/>
      </rPr>
      <t>35</t>
    </r>
    <r>
      <rPr>
        <b/>
        <sz val="11"/>
        <color indexed="62"/>
        <rFont val="Calibri"/>
        <family val="2"/>
      </rPr>
      <t xml:space="preserve"> sites industriels</t>
    </r>
  </si>
  <si>
    <t>* Sous réserve de l'approbation de l'assemblée générale des actionnaires du 17 mai 2024.</t>
  </si>
  <si>
    <t>(1) Les montants de l'exercice 2018 ont été retraités, voir note 2.5 des états financiers consolidés disponibles dans le document d'enregistrement universel 2019</t>
  </si>
  <si>
    <r>
      <t xml:space="preserve">Endettement net </t>
    </r>
    <r>
      <rPr>
        <vertAlign val="superscript"/>
        <sz val="10"/>
        <color theme="0"/>
        <rFont val="Arial"/>
        <family val="2"/>
      </rPr>
      <t>(2)</t>
    </r>
    <r>
      <rPr>
        <sz val="10"/>
        <color theme="0"/>
        <rFont val="Arial"/>
        <family val="2"/>
      </rPr>
      <t xml:space="preserve"> / EBITDA </t>
    </r>
    <r>
      <rPr>
        <vertAlign val="superscript"/>
        <sz val="10"/>
        <color theme="0"/>
        <rFont val="Arial"/>
        <family val="2"/>
      </rPr>
      <t>(1)</t>
    </r>
  </si>
  <si>
    <t>Emprunts auprès des établissements financiers</t>
  </si>
  <si>
    <t>Titrisation</t>
  </si>
  <si>
    <t>Obligations</t>
  </si>
  <si>
    <t>BT</t>
  </si>
  <si>
    <t>Dérivés (et autres)</t>
  </si>
  <si>
    <t>Trésorerie et équivalents</t>
  </si>
  <si>
    <t>Actifs financiers de gestion de trésorerie</t>
  </si>
  <si>
    <t>Ligne syndiquée</t>
  </si>
  <si>
    <t>Trésorerie et lignes de back-up</t>
  </si>
  <si>
    <t>2030 et au-delà</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</si>
</sst>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00\ _€_-;\-* #,##0.00\ _€_-;_-* &quot;-&quot;??\ _€_-;_-@_-"/>
    <numFmt numFmtId="165" formatCode="\+0.0%;\-0.0%"/>
    <numFmt numFmtId="166" formatCode="#,##0;\(#,##0\)"/>
    <numFmt numFmtId="167" formatCode="0.0%"/>
    <numFmt numFmtId="168" formatCode="0.0"/>
    <numFmt numFmtId="169" formatCode="0.000"/>
    <numFmt numFmtId="170" formatCode="_-* #,##0_-;\-* #,##0_-;_-* &quot;-&quot;??_-;_-@_-"/>
    <numFmt numFmtId="171" formatCode="_-* #,##0\ _€_-;\-* #,##0\ _€_-;_-* &quot;-&quot;??\ _€_-;_-@_-"/>
  </numFmts>
  <fonts count="5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0"/>
      <color theme="0"/>
      <name val="Arial"/>
      <family val="2"/>
    </font>
    <font>
      <sz val="10"/>
      <name val="Arial"/>
      <family val="2"/>
    </font>
    <font>
      <b/>
      <sz val="10"/>
      <name val="Arial"/>
      <family val="2"/>
    </font>
    <font>
      <sz val="10"/>
      <color theme="4"/>
      <name val="Arial"/>
      <family val="2"/>
    </font>
    <font>
      <b/>
      <sz val="10"/>
      <color theme="4"/>
      <name val="Arial"/>
      <family val="2"/>
    </font>
    <font>
      <sz val="18"/>
      <color theme="1"/>
      <name val="Calibri"/>
      <family val="2"/>
      <scheme val="minor"/>
    </font>
    <font>
      <b/>
      <sz val="10"/>
      <color rgb="FF0070C0"/>
      <name val="Arial"/>
      <family val="2"/>
    </font>
    <font>
      <b/>
      <i/>
      <sz val="11"/>
      <color theme="1"/>
      <name val="Calibri"/>
      <family val="2"/>
      <scheme val="minor"/>
    </font>
    <font>
      <sz val="11"/>
      <color theme="2" tint="-9.9978637043366805E-2"/>
      <name val="Calibri"/>
      <family val="2"/>
      <scheme val="minor"/>
    </font>
    <font>
      <vertAlign val="superscript"/>
      <sz val="10"/>
      <name val="Arial"/>
      <family val="2"/>
    </font>
    <font>
      <b/>
      <sz val="11"/>
      <color theme="9"/>
      <name val="Calibri"/>
      <family val="2"/>
      <scheme val="minor"/>
    </font>
    <font>
      <i/>
      <sz val="8"/>
      <name val="Arial"/>
      <family val="2"/>
    </font>
    <font>
      <sz val="11"/>
      <name val="Calibri"/>
      <family val="2"/>
      <scheme val="minor"/>
    </font>
    <font>
      <b/>
      <sz val="20"/>
      <color rgb="FFFF0000"/>
      <name val="Calibri"/>
      <family val="2"/>
      <scheme val="minor"/>
    </font>
    <font>
      <b/>
      <sz val="11"/>
      <color rgb="FFFF0000"/>
      <name val="Calibri"/>
      <family val="2"/>
      <scheme val="minor"/>
    </font>
    <font>
      <b/>
      <sz val="10"/>
      <color theme="9"/>
      <name val="Arial"/>
      <family val="2"/>
    </font>
    <font>
      <sz val="11"/>
      <color theme="1"/>
      <name val="Arial"/>
      <family val="2"/>
    </font>
    <font>
      <i/>
      <sz val="11"/>
      <color theme="0" tint="-0.499984740745262"/>
      <name val="Calibri"/>
      <family val="2"/>
      <scheme val="minor"/>
    </font>
    <font>
      <i/>
      <sz val="10"/>
      <color theme="0" tint="-0.499984740745262"/>
      <name val="Arial"/>
      <family val="2"/>
    </font>
    <font>
      <i/>
      <sz val="10"/>
      <name val="Arial"/>
      <family val="2"/>
    </font>
    <font>
      <i/>
      <sz val="11"/>
      <color theme="1"/>
      <name val="Calibri"/>
      <family val="2"/>
      <scheme val="minor"/>
    </font>
    <font>
      <sz val="11"/>
      <color rgb="FF00519E"/>
      <name val="Arial Black"/>
      <family val="2"/>
    </font>
    <font>
      <sz val="11"/>
      <color rgb="FF00519E"/>
      <name val="Calibri"/>
      <family val="2"/>
      <scheme val="minor"/>
    </font>
    <font>
      <sz val="11"/>
      <color rgb="FF00519E"/>
      <name val="Arial"/>
      <family val="2"/>
    </font>
    <font>
      <b/>
      <sz val="11"/>
      <color rgb="FF00519E"/>
      <name val="Arial"/>
      <family val="2"/>
    </font>
    <font>
      <i/>
      <sz val="10"/>
      <color theme="2" tint="-0.499984740745262"/>
      <name val="Arial"/>
      <family val="2"/>
    </font>
    <font>
      <sz val="8"/>
      <color rgb="FFFF0000"/>
      <name val="Calibri"/>
      <family val="2"/>
      <scheme val="minor"/>
    </font>
    <font>
      <b/>
      <sz val="16"/>
      <color theme="0"/>
      <name val="Arial"/>
      <family val="2"/>
    </font>
    <font>
      <b/>
      <sz val="11"/>
      <color indexed="62"/>
      <name val="Calibri"/>
      <family val="2"/>
    </font>
    <font>
      <b/>
      <sz val="16"/>
      <color indexed="62"/>
      <name val="Calibri"/>
      <family val="2"/>
    </font>
    <font>
      <b/>
      <i/>
      <sz val="10"/>
      <color indexed="62"/>
      <name val="Calibri"/>
      <family val="2"/>
    </font>
    <font>
      <b/>
      <i/>
      <sz val="11"/>
      <color indexed="62"/>
      <name val="Calibri"/>
      <family val="2"/>
    </font>
    <font>
      <sz val="11"/>
      <color theme="4"/>
      <name val="Calibri"/>
      <family val="2"/>
      <scheme val="minor"/>
    </font>
    <font>
      <b/>
      <sz val="11"/>
      <color theme="4"/>
      <name val="Calibri"/>
      <family val="2"/>
      <scheme val="minor"/>
    </font>
    <font>
      <i/>
      <sz val="10"/>
      <color theme="1"/>
      <name val="Calibri"/>
      <family val="2"/>
      <scheme val="minor"/>
    </font>
    <font>
      <b/>
      <sz val="16"/>
      <color theme="4"/>
      <name val="Calibri"/>
      <family val="2"/>
      <scheme val="minor"/>
    </font>
    <font>
      <b/>
      <i/>
      <sz val="10"/>
      <color theme="9"/>
      <name val="Arial"/>
      <family val="2"/>
    </font>
    <font>
      <b/>
      <sz val="11"/>
      <name val="Calibri"/>
      <family val="2"/>
      <scheme val="minor"/>
    </font>
    <font>
      <i/>
      <sz val="9"/>
      <color theme="0" tint="-0.499984740745262"/>
      <name val="Arial"/>
      <family val="2"/>
    </font>
    <font>
      <i/>
      <sz val="8"/>
      <color theme="0" tint="-0.499984740745262"/>
      <name val="Arial"/>
      <family val="2"/>
    </font>
    <font>
      <sz val="10"/>
      <color theme="0"/>
      <name val="Arial"/>
      <family val="2"/>
    </font>
    <font>
      <vertAlign val="superscript"/>
      <sz val="10"/>
      <color theme="0"/>
      <name val="Arial"/>
      <family val="2"/>
    </font>
    <font>
      <i/>
      <sz val="10"/>
      <color theme="0"/>
      <name val="Arial"/>
      <family val="2"/>
    </font>
    <font>
      <i/>
      <sz val="9"/>
      <color theme="0" tint="-0.499984740745262"/>
      <name val="Calibri"/>
      <family val="2"/>
      <scheme val="minor"/>
    </font>
    <font>
      <sz val="9"/>
      <color theme="1"/>
      <name val="Calibri"/>
      <family val="2"/>
      <scheme val="minor"/>
    </font>
    <font>
      <b/>
      <sz val="9"/>
      <color theme="0"/>
      <name val="Arial"/>
      <family val="2"/>
    </font>
    <font>
      <b/>
      <sz val="9"/>
      <color theme="9"/>
      <name val="Calibri"/>
      <family val="2"/>
      <scheme val="minor"/>
    </font>
    <font>
      <sz val="11"/>
      <name val="Calibri"/>
      <family val="2"/>
    </font>
    <font>
      <sz val="10"/>
      <name val="Calibri"/>
      <family val="2"/>
    </font>
  </fonts>
  <fills count="7">
    <fill>
      <patternFill patternType="none"/>
    </fill>
    <fill>
      <patternFill patternType="gray125"/>
    </fill>
    <fill>
      <patternFill patternType="solid">
        <fgColor theme="8"/>
        <bgColor indexed="64"/>
      </patternFill>
    </fill>
    <fill>
      <patternFill patternType="solid">
        <fgColor theme="0"/>
        <bgColor indexed="64"/>
      </patternFill>
    </fill>
    <fill>
      <patternFill patternType="solid">
        <fgColor theme="0" tint="-0.14999847407452621"/>
        <bgColor indexed="64"/>
      </patternFill>
    </fill>
    <fill>
      <patternFill patternType="solid">
        <fgColor theme="9"/>
        <bgColor indexed="64"/>
      </patternFill>
    </fill>
    <fill>
      <patternFill patternType="solid">
        <fgColor theme="4" tint="0.79998168889431442"/>
        <bgColor indexed="64"/>
      </patternFill>
    </fill>
  </fills>
  <borders count="27">
    <border>
      <left/>
      <right/>
      <top/>
      <bottom/>
      <diagonal/>
    </border>
    <border>
      <left/>
      <right/>
      <top style="medium">
        <color indexed="64"/>
      </top>
      <bottom style="thin">
        <color indexed="64"/>
      </bottom>
      <diagonal/>
    </border>
    <border>
      <left/>
      <right/>
      <top/>
      <bottom style="hair">
        <color indexed="64"/>
      </bottom>
      <diagonal/>
    </border>
    <border>
      <left/>
      <right/>
      <top/>
      <bottom style="thin">
        <color indexed="64"/>
      </bottom>
      <diagonal/>
    </border>
    <border>
      <left/>
      <right/>
      <top style="thin">
        <color indexed="64"/>
      </top>
      <bottom style="thin">
        <color indexed="64"/>
      </bottom>
      <diagonal/>
    </border>
    <border>
      <left/>
      <right/>
      <top style="hair">
        <color indexed="64"/>
      </top>
      <bottom/>
      <diagonal/>
    </border>
    <border>
      <left/>
      <right/>
      <top style="thin">
        <color indexed="64"/>
      </top>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medium">
        <color indexed="64"/>
      </left>
      <right style="dashed">
        <color indexed="64"/>
      </right>
      <top style="medium">
        <color indexed="64"/>
      </top>
      <bottom style="dashed">
        <color indexed="64"/>
      </bottom>
      <diagonal/>
    </border>
    <border>
      <left style="dashed">
        <color indexed="64"/>
      </left>
      <right style="dashed">
        <color indexed="64"/>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style="dashed">
        <color indexed="64"/>
      </right>
      <top/>
      <bottom/>
      <diagonal/>
    </border>
    <border>
      <left style="dashed">
        <color indexed="64"/>
      </left>
      <right style="dashed">
        <color indexed="64"/>
      </right>
      <top/>
      <bottom/>
      <diagonal/>
    </border>
    <border>
      <left style="dashed">
        <color indexed="64"/>
      </left>
      <right style="medium">
        <color indexed="64"/>
      </right>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6" fillId="0" borderId="0"/>
    <xf numFmtId="164" fontId="1" fillId="0" borderId="0" applyFont="0" applyFill="0" applyBorder="0" applyAlignment="0" applyProtection="0"/>
    <xf numFmtId="9" fontId="6" fillId="0" borderId="0" applyFont="0" applyFill="0" applyBorder="0" applyAlignment="0" applyProtection="0"/>
    <xf numFmtId="0" fontId="52" fillId="0" borderId="0"/>
  </cellStyleXfs>
  <cellXfs count="215">
    <xf numFmtId="0" fontId="0" fillId="0" borderId="0" xfId="0"/>
    <xf numFmtId="0" fontId="5" fillId="2" borderId="1" xfId="0" applyFont="1" applyFill="1" applyBorder="1" applyAlignment="1">
      <alignment vertical="center"/>
    </xf>
    <xf numFmtId="0" fontId="6" fillId="0" borderId="0" xfId="0" applyFont="1" applyAlignment="1">
      <alignment vertical="center"/>
    </xf>
    <xf numFmtId="0" fontId="6" fillId="0" borderId="2" xfId="0" applyFont="1" applyBorder="1" applyAlignment="1">
      <alignment vertical="center"/>
    </xf>
    <xf numFmtId="167" fontId="7" fillId="0" borderId="0" xfId="2" applyNumberFormat="1" applyFont="1" applyFill="1" applyBorder="1" applyAlignment="1">
      <alignment horizontal="right" vertical="center" indent="1"/>
    </xf>
    <xf numFmtId="167" fontId="0" fillId="0" borderId="0" xfId="0" applyNumberFormat="1"/>
    <xf numFmtId="0" fontId="6" fillId="0" borderId="3" xfId="0" applyFont="1" applyBorder="1" applyAlignment="1">
      <alignment vertical="center"/>
    </xf>
    <xf numFmtId="0" fontId="8" fillId="3" borderId="4" xfId="0" applyFont="1" applyFill="1" applyBorder="1" applyAlignment="1">
      <alignment vertical="center"/>
    </xf>
    <xf numFmtId="3" fontId="7" fillId="0" borderId="0" xfId="0" applyNumberFormat="1" applyFont="1" applyAlignment="1">
      <alignment horizontal="right" vertical="center" indent="1"/>
    </xf>
    <xf numFmtId="3" fontId="7" fillId="0" borderId="0" xfId="0" applyNumberFormat="1" applyFont="1" applyAlignment="1">
      <alignment vertical="center"/>
    </xf>
    <xf numFmtId="0" fontId="6" fillId="0" borderId="5" xfId="0" applyFont="1" applyBorder="1" applyAlignment="1">
      <alignment vertical="center"/>
    </xf>
    <xf numFmtId="0" fontId="10" fillId="0" borderId="0" xfId="0" applyFont="1"/>
    <xf numFmtId="0" fontId="11" fillId="0" borderId="0" xfId="0" applyFont="1" applyAlignment="1">
      <alignment vertical="center"/>
    </xf>
    <xf numFmtId="9" fontId="0" fillId="0" borderId="0" xfId="2" applyFont="1"/>
    <xf numFmtId="170" fontId="0" fillId="0" borderId="0" xfId="1" applyNumberFormat="1" applyFont="1"/>
    <xf numFmtId="0" fontId="0" fillId="0" borderId="3" xfId="0" applyBorder="1"/>
    <xf numFmtId="170" fontId="0" fillId="0" borderId="3" xfId="1" applyNumberFormat="1" applyFont="1" applyBorder="1"/>
    <xf numFmtId="0" fontId="12" fillId="0" borderId="0" xfId="0" applyFont="1"/>
    <xf numFmtId="170" fontId="12" fillId="0" borderId="0" xfId="1" applyNumberFormat="1" applyFont="1"/>
    <xf numFmtId="3" fontId="0" fillId="0" borderId="0" xfId="0" applyNumberFormat="1"/>
    <xf numFmtId="3" fontId="0" fillId="0" borderId="0" xfId="1" applyNumberFormat="1" applyFont="1"/>
    <xf numFmtId="0" fontId="13" fillId="0" borderId="0" xfId="0" applyFont="1"/>
    <xf numFmtId="0" fontId="2" fillId="0" borderId="0" xfId="0" applyFont="1"/>
    <xf numFmtId="0" fontId="15" fillId="0" borderId="0" xfId="0" applyFont="1"/>
    <xf numFmtId="0" fontId="16" fillId="0" borderId="0" xfId="0" applyFont="1" applyAlignment="1">
      <alignment vertical="center"/>
    </xf>
    <xf numFmtId="0" fontId="6" fillId="0" borderId="0" xfId="0" applyFont="1"/>
    <xf numFmtId="0" fontId="22" fillId="0" borderId="0" xfId="0" applyFont="1"/>
    <xf numFmtId="0" fontId="23" fillId="0" borderId="0" xfId="0" applyFont="1" applyAlignment="1">
      <alignment vertical="center"/>
    </xf>
    <xf numFmtId="0" fontId="19" fillId="0" borderId="0" xfId="0" applyFont="1"/>
    <xf numFmtId="0" fontId="23" fillId="0" borderId="0" xfId="0" applyFont="1"/>
    <xf numFmtId="0" fontId="24" fillId="0" borderId="0" xfId="0" applyFont="1"/>
    <xf numFmtId="0" fontId="25" fillId="0" borderId="0" xfId="0" applyFont="1"/>
    <xf numFmtId="9" fontId="2" fillId="0" borderId="0" xfId="0" applyNumberFormat="1" applyFont="1"/>
    <xf numFmtId="171" fontId="0" fillId="0" borderId="0" xfId="4" applyNumberFormat="1" applyFont="1" applyFill="1"/>
    <xf numFmtId="0" fontId="26" fillId="3" borderId="0" xfId="0" applyFont="1" applyFill="1"/>
    <xf numFmtId="0" fontId="27" fillId="3" borderId="0" xfId="0" applyFont="1" applyFill="1"/>
    <xf numFmtId="0" fontId="28" fillId="3" borderId="0" xfId="0" applyFont="1" applyFill="1"/>
    <xf numFmtId="0" fontId="0" fillId="3" borderId="0" xfId="0" applyFill="1"/>
    <xf numFmtId="167" fontId="29" fillId="0" borderId="9" xfId="0" applyNumberFormat="1" applyFont="1" applyBorder="1" applyAlignment="1">
      <alignment horizontal="center"/>
    </xf>
    <xf numFmtId="167" fontId="21" fillId="0" borderId="12" xfId="0" applyNumberFormat="1" applyFont="1" applyBorder="1" applyAlignment="1">
      <alignment horizontal="center"/>
    </xf>
    <xf numFmtId="167" fontId="21" fillId="0" borderId="9" xfId="0" applyNumberFormat="1" applyFont="1" applyBorder="1" applyAlignment="1">
      <alignment horizontal="center"/>
    </xf>
    <xf numFmtId="167" fontId="29" fillId="0" borderId="15" xfId="0" applyNumberFormat="1" applyFont="1" applyBorder="1" applyAlignment="1">
      <alignment horizontal="center"/>
    </xf>
    <xf numFmtId="0" fontId="30" fillId="0" borderId="0" xfId="0" applyFont="1" applyAlignment="1">
      <alignment vertical="center"/>
    </xf>
    <xf numFmtId="10" fontId="2" fillId="0" borderId="0" xfId="0" applyNumberFormat="1" applyFont="1"/>
    <xf numFmtId="0" fontId="23" fillId="0" borderId="0" xfId="0" applyFont="1" applyAlignment="1">
      <alignment vertical="center" wrapText="1"/>
    </xf>
    <xf numFmtId="9" fontId="6" fillId="0" borderId="0" xfId="5" applyFont="1" applyFill="1"/>
    <xf numFmtId="0" fontId="31" fillId="0" borderId="0" xfId="0" applyFont="1" applyAlignment="1">
      <alignment vertical="center"/>
    </xf>
    <xf numFmtId="3" fontId="2" fillId="0" borderId="0" xfId="0" applyNumberFormat="1" applyFont="1"/>
    <xf numFmtId="3" fontId="15" fillId="0" borderId="0" xfId="0" applyNumberFormat="1" applyFont="1"/>
    <xf numFmtId="0" fontId="22" fillId="0" borderId="0" xfId="0" applyFont="1" applyAlignment="1">
      <alignment horizontal="left" wrapText="1"/>
    </xf>
    <xf numFmtId="0" fontId="23" fillId="0" borderId="0" xfId="0" applyFont="1" applyAlignment="1">
      <alignment horizontal="left" vertical="center" wrapText="1"/>
    </xf>
    <xf numFmtId="0" fontId="23" fillId="0" borderId="0" xfId="0" applyFont="1" applyAlignment="1">
      <alignment horizontal="left" vertical="center"/>
    </xf>
    <xf numFmtId="0" fontId="32" fillId="5" borderId="0" xfId="0" applyFont="1" applyFill="1" applyAlignment="1">
      <alignment vertical="center"/>
    </xf>
    <xf numFmtId="0" fontId="33" fillId="3" borderId="0" xfId="0" applyFont="1" applyFill="1"/>
    <xf numFmtId="0" fontId="37" fillId="3" borderId="0" xfId="0" applyFont="1" applyFill="1"/>
    <xf numFmtId="0" fontId="38" fillId="3" borderId="0" xfId="0" applyFont="1" applyFill="1" applyAlignment="1">
      <alignment horizontal="center"/>
    </xf>
    <xf numFmtId="0" fontId="3" fillId="3" borderId="0" xfId="0" applyFont="1" applyFill="1" applyAlignment="1">
      <alignment horizontal="center"/>
    </xf>
    <xf numFmtId="0" fontId="0" fillId="3" borderId="0" xfId="0" applyFill="1" applyAlignment="1">
      <alignment horizontal="center"/>
    </xf>
    <xf numFmtId="0" fontId="0" fillId="3" borderId="16" xfId="0" applyFill="1" applyBorder="1"/>
    <xf numFmtId="2" fontId="0" fillId="3" borderId="17" xfId="0" applyNumberFormat="1" applyFill="1" applyBorder="1" applyAlignment="1">
      <alignment horizontal="center" vertical="center" wrapText="1"/>
    </xf>
    <xf numFmtId="2" fontId="17" fillId="3" borderId="17" xfId="0" applyNumberFormat="1" applyFont="1" applyFill="1" applyBorder="1" applyAlignment="1">
      <alignment horizontal="center" vertical="center" wrapText="1"/>
    </xf>
    <xf numFmtId="2" fontId="0" fillId="3" borderId="18" xfId="0" applyNumberFormat="1" applyFill="1" applyBorder="1" applyAlignment="1">
      <alignment horizontal="center" vertical="center" wrapText="1"/>
    </xf>
    <xf numFmtId="0" fontId="0" fillId="3" borderId="19" xfId="0" applyFill="1" applyBorder="1"/>
    <xf numFmtId="0" fontId="0" fillId="3" borderId="20" xfId="0" applyFill="1" applyBorder="1" applyAlignment="1">
      <alignment horizontal="center"/>
    </xf>
    <xf numFmtId="170" fontId="1" fillId="3" borderId="20" xfId="1" applyNumberFormat="1" applyFont="1" applyFill="1" applyBorder="1" applyAlignment="1"/>
    <xf numFmtId="3" fontId="0" fillId="3" borderId="21" xfId="0" applyNumberFormat="1" applyFill="1" applyBorder="1" applyAlignment="1">
      <alignment horizontal="center"/>
    </xf>
    <xf numFmtId="0" fontId="19" fillId="3" borderId="22" xfId="0" applyFont="1" applyFill="1" applyBorder="1"/>
    <xf numFmtId="0" fontId="19" fillId="4" borderId="23" xfId="0" applyFont="1" applyFill="1" applyBorder="1" applyAlignment="1">
      <alignment horizontal="center"/>
    </xf>
    <xf numFmtId="170" fontId="19" fillId="4" borderId="23" xfId="1" applyNumberFormat="1" applyFont="1" applyFill="1" applyBorder="1" applyAlignment="1"/>
    <xf numFmtId="3" fontId="19" fillId="4" borderId="24" xfId="0" applyNumberFormat="1" applyFont="1" applyFill="1" applyBorder="1" applyAlignment="1">
      <alignment horizontal="center"/>
    </xf>
    <xf numFmtId="0" fontId="39" fillId="3" borderId="0" xfId="0" quotePrefix="1" applyFont="1" applyFill="1"/>
    <xf numFmtId="170" fontId="1" fillId="3" borderId="0" xfId="1" applyNumberFormat="1" applyFont="1" applyFill="1"/>
    <xf numFmtId="0" fontId="40" fillId="3" borderId="0" xfId="0" applyFont="1" applyFill="1"/>
    <xf numFmtId="0" fontId="38" fillId="3" borderId="0" xfId="0" applyFont="1" applyFill="1"/>
    <xf numFmtId="0" fontId="18" fillId="0" borderId="0" xfId="0" applyFont="1"/>
    <xf numFmtId="9" fontId="0" fillId="0" borderId="25" xfId="2" applyFont="1" applyBorder="1"/>
    <xf numFmtId="9" fontId="0" fillId="0" borderId="25" xfId="2" applyFont="1" applyFill="1" applyBorder="1"/>
    <xf numFmtId="9" fontId="21" fillId="0" borderId="25" xfId="0" applyNumberFormat="1" applyFont="1" applyBorder="1"/>
    <xf numFmtId="0" fontId="20" fillId="6" borderId="25" xfId="0" applyFont="1" applyFill="1" applyBorder="1" applyAlignment="1">
      <alignment horizontal="right"/>
    </xf>
    <xf numFmtId="0" fontId="7" fillId="6" borderId="25" xfId="0" applyFont="1" applyFill="1" applyBorder="1"/>
    <xf numFmtId="0" fontId="7" fillId="6" borderId="25" xfId="0" applyFont="1" applyFill="1" applyBorder="1" applyAlignment="1">
      <alignment horizontal="right"/>
    </xf>
    <xf numFmtId="0" fontId="4" fillId="0" borderId="0" xfId="0" applyFont="1" applyAlignment="1">
      <alignment horizontal="right"/>
    </xf>
    <xf numFmtId="0" fontId="4" fillId="0" borderId="0" xfId="0" applyFont="1"/>
    <xf numFmtId="0" fontId="3" fillId="6" borderId="25" xfId="0" applyFont="1" applyFill="1" applyBorder="1" applyAlignment="1">
      <alignment horizontal="center"/>
    </xf>
    <xf numFmtId="3" fontId="0" fillId="0" borderId="25" xfId="0" applyNumberFormat="1" applyBorder="1"/>
    <xf numFmtId="0" fontId="41" fillId="6" borderId="25" xfId="0" applyFont="1" applyFill="1" applyBorder="1" applyAlignment="1">
      <alignment horizontal="center" vertical="center"/>
    </xf>
    <xf numFmtId="0" fontId="7" fillId="6" borderId="25" xfId="0" applyFont="1" applyFill="1" applyBorder="1" applyAlignment="1">
      <alignment horizontal="center"/>
    </xf>
    <xf numFmtId="165" fontId="6" fillId="0" borderId="25" xfId="2" applyNumberFormat="1" applyFont="1" applyBorder="1"/>
    <xf numFmtId="165" fontId="0" fillId="0" borderId="25" xfId="0" applyNumberFormat="1" applyBorder="1"/>
    <xf numFmtId="0" fontId="0" fillId="6" borderId="25" xfId="0" applyFill="1" applyBorder="1" applyAlignment="1">
      <alignment horizontal="center"/>
    </xf>
    <xf numFmtId="167" fontId="0" fillId="0" borderId="25" xfId="2" applyNumberFormat="1" applyFont="1" applyBorder="1"/>
    <xf numFmtId="167" fontId="0" fillId="0" borderId="25" xfId="0" applyNumberFormat="1" applyBorder="1"/>
    <xf numFmtId="4" fontId="0" fillId="0" borderId="25" xfId="0" applyNumberFormat="1" applyBorder="1"/>
    <xf numFmtId="2" fontId="0" fillId="0" borderId="25" xfId="0" applyNumberFormat="1" applyBorder="1"/>
    <xf numFmtId="0" fontId="0" fillId="0" borderId="25" xfId="0" applyBorder="1"/>
    <xf numFmtId="167" fontId="3" fillId="0" borderId="25" xfId="0" applyNumberFormat="1" applyFont="1" applyBorder="1"/>
    <xf numFmtId="4" fontId="3" fillId="0" borderId="25" xfId="0" applyNumberFormat="1" applyFont="1" applyBorder="1"/>
    <xf numFmtId="0" fontId="3" fillId="6" borderId="25" xfId="0" applyFont="1" applyFill="1" applyBorder="1" applyAlignment="1">
      <alignment wrapText="1"/>
    </xf>
    <xf numFmtId="0" fontId="0" fillId="6" borderId="25" xfId="0" applyFill="1" applyBorder="1" applyAlignment="1">
      <alignment wrapText="1"/>
    </xf>
    <xf numFmtId="0" fontId="3" fillId="6" borderId="25" xfId="0" applyFont="1" applyFill="1" applyBorder="1"/>
    <xf numFmtId="0" fontId="15" fillId="6" borderId="25" xfId="0" applyFont="1" applyFill="1" applyBorder="1"/>
    <xf numFmtId="167" fontId="42" fillId="0" borderId="25" xfId="2" applyNumberFormat="1" applyFont="1" applyFill="1" applyBorder="1"/>
    <xf numFmtId="0" fontId="15" fillId="6" borderId="25" xfId="0" applyFont="1" applyFill="1" applyBorder="1" applyAlignment="1">
      <alignment horizontal="center"/>
    </xf>
    <xf numFmtId="0" fontId="3" fillId="6" borderId="26" xfId="0" applyFont="1" applyFill="1" applyBorder="1" applyAlignment="1">
      <alignment horizontal="center"/>
    </xf>
    <xf numFmtId="0" fontId="15" fillId="6" borderId="26" xfId="0" applyFont="1" applyFill="1" applyBorder="1" applyAlignment="1">
      <alignment horizontal="center"/>
    </xf>
    <xf numFmtId="3" fontId="3" fillId="0" borderId="25" xfId="0" applyNumberFormat="1" applyFont="1" applyBorder="1"/>
    <xf numFmtId="9" fontId="3" fillId="0" borderId="25" xfId="2" applyFont="1" applyFill="1" applyBorder="1"/>
    <xf numFmtId="0" fontId="5" fillId="2" borderId="1" xfId="0" applyFont="1" applyFill="1" applyBorder="1" applyAlignment="1">
      <alignment horizontal="right" vertical="center"/>
    </xf>
    <xf numFmtId="168" fontId="3" fillId="0" borderId="3" xfId="0" applyNumberFormat="1" applyFont="1" applyBorder="1" applyAlignment="1">
      <alignment horizontal="right" vertical="center"/>
    </xf>
    <xf numFmtId="168" fontId="0" fillId="0" borderId="3" xfId="0" applyNumberFormat="1" applyBorder="1" applyAlignment="1">
      <alignment horizontal="right" vertical="center"/>
    </xf>
    <xf numFmtId="0" fontId="3" fillId="0" borderId="0" xfId="0" applyFont="1" applyAlignment="1">
      <alignment horizontal="right" vertical="center"/>
    </xf>
    <xf numFmtId="10" fontId="3" fillId="0" borderId="0" xfId="0" applyNumberFormat="1" applyFont="1" applyAlignment="1">
      <alignment horizontal="right" vertical="center"/>
    </xf>
    <xf numFmtId="0" fontId="5" fillId="2" borderId="1" xfId="0" applyFont="1" applyFill="1" applyBorder="1" applyAlignment="1">
      <alignment horizontal="center" vertical="center"/>
    </xf>
    <xf numFmtId="0" fontId="0" fillId="0" borderId="0" xfId="0" applyAlignment="1">
      <alignment horizontal="center"/>
    </xf>
    <xf numFmtId="1" fontId="0" fillId="0" borderId="0" xfId="0" applyNumberFormat="1" applyAlignment="1">
      <alignment horizontal="center"/>
    </xf>
    <xf numFmtId="1" fontId="15" fillId="0" borderId="0" xfId="0" applyNumberFormat="1" applyFont="1" applyAlignment="1">
      <alignment horizontal="center"/>
    </xf>
    <xf numFmtId="168" fontId="0" fillId="0" borderId="0" xfId="0" applyNumberFormat="1" applyAlignment="1">
      <alignment horizontal="center"/>
    </xf>
    <xf numFmtId="168" fontId="15" fillId="0" borderId="0" xfId="0" applyNumberFormat="1" applyFont="1" applyAlignment="1">
      <alignment horizontal="center"/>
    </xf>
    <xf numFmtId="1" fontId="0" fillId="0" borderId="25" xfId="0" applyNumberFormat="1" applyBorder="1" applyAlignment="1">
      <alignment horizontal="center"/>
    </xf>
    <xf numFmtId="3" fontId="0" fillId="0" borderId="0" xfId="2" applyNumberFormat="1" applyFont="1" applyAlignment="1">
      <alignment horizontal="center"/>
    </xf>
    <xf numFmtId="0" fontId="2" fillId="0" borderId="0" xfId="0" quotePrefix="1" applyFont="1" applyAlignment="1">
      <alignment horizontal="center"/>
    </xf>
    <xf numFmtId="9" fontId="0" fillId="0" borderId="0" xfId="2" applyFont="1" applyAlignment="1">
      <alignment horizontal="center"/>
    </xf>
    <xf numFmtId="3" fontId="0" fillId="0" borderId="0" xfId="0" applyNumberFormat="1" applyAlignment="1">
      <alignment horizontal="center"/>
    </xf>
    <xf numFmtId="9" fontId="0" fillId="0" borderId="0" xfId="0" applyNumberFormat="1" applyAlignment="1">
      <alignment horizontal="center"/>
    </xf>
    <xf numFmtId="0" fontId="6" fillId="6" borderId="25" xfId="0" applyFont="1" applyFill="1" applyBorder="1" applyAlignment="1">
      <alignment horizontal="center" vertical="center" wrapText="1"/>
    </xf>
    <xf numFmtId="168" fontId="0" fillId="0" borderId="25" xfId="0" applyNumberFormat="1" applyBorder="1" applyAlignment="1">
      <alignment horizontal="center"/>
    </xf>
    <xf numFmtId="168" fontId="17" fillId="0" borderId="25" xfId="0" applyNumberFormat="1" applyFont="1" applyBorder="1" applyAlignment="1">
      <alignment horizontal="center"/>
    </xf>
    <xf numFmtId="168" fontId="15" fillId="0" borderId="25" xfId="0" applyNumberFormat="1" applyFont="1" applyBorder="1" applyAlignment="1">
      <alignment horizontal="center"/>
    </xf>
    <xf numFmtId="1" fontId="15" fillId="0" borderId="25" xfId="0" applyNumberFormat="1" applyFont="1" applyBorder="1" applyAlignment="1">
      <alignment horizontal="center"/>
    </xf>
    <xf numFmtId="0" fontId="5" fillId="2" borderId="1" xfId="0" applyFont="1" applyFill="1" applyBorder="1" applyAlignment="1">
      <alignment horizontal="right" vertical="center" wrapText="1"/>
    </xf>
    <xf numFmtId="3" fontId="7" fillId="0" borderId="0" xfId="4" applyNumberFormat="1" applyFont="1" applyFill="1" applyBorder="1" applyAlignment="1">
      <alignment horizontal="right" vertical="center"/>
    </xf>
    <xf numFmtId="3" fontId="6" fillId="0" borderId="0" xfId="4" applyNumberFormat="1" applyFont="1" applyFill="1" applyBorder="1" applyAlignment="1">
      <alignment horizontal="right" vertical="center"/>
    </xf>
    <xf numFmtId="165" fontId="7" fillId="0" borderId="2" xfId="2" applyNumberFormat="1" applyFont="1" applyFill="1" applyBorder="1" applyAlignment="1">
      <alignment horizontal="right" vertical="center"/>
    </xf>
    <xf numFmtId="165" fontId="6" fillId="0" borderId="2" xfId="2" applyNumberFormat="1" applyFont="1" applyFill="1" applyBorder="1" applyAlignment="1">
      <alignment horizontal="right" vertical="center"/>
    </xf>
    <xf numFmtId="166" fontId="7" fillId="0" borderId="0" xfId="4" applyNumberFormat="1" applyFont="1" applyFill="1" applyBorder="1" applyAlignment="1">
      <alignment horizontal="right" vertical="center"/>
    </xf>
    <xf numFmtId="166" fontId="6" fillId="0" borderId="0" xfId="4" applyNumberFormat="1" applyFont="1" applyFill="1" applyBorder="1" applyAlignment="1">
      <alignment horizontal="right" vertical="center"/>
    </xf>
    <xf numFmtId="167" fontId="7" fillId="0" borderId="0" xfId="2" applyNumberFormat="1" applyFont="1" applyFill="1" applyBorder="1" applyAlignment="1">
      <alignment horizontal="right" vertical="center"/>
    </xf>
    <xf numFmtId="167" fontId="6" fillId="0" borderId="0" xfId="2" applyNumberFormat="1" applyFont="1" applyFill="1" applyBorder="1" applyAlignment="1">
      <alignment horizontal="right" vertical="center"/>
    </xf>
    <xf numFmtId="3" fontId="7" fillId="0" borderId="2" xfId="4" applyNumberFormat="1" applyFont="1" applyFill="1" applyBorder="1" applyAlignment="1">
      <alignment horizontal="right" vertical="center"/>
    </xf>
    <xf numFmtId="3" fontId="6" fillId="0" borderId="2" xfId="4" applyNumberFormat="1" applyFont="1" applyFill="1" applyBorder="1" applyAlignment="1">
      <alignment horizontal="right" vertical="center"/>
    </xf>
    <xf numFmtId="167" fontId="7" fillId="0" borderId="3" xfId="0" applyNumberFormat="1" applyFont="1" applyBorder="1" applyAlignment="1">
      <alignment horizontal="right" vertical="center"/>
    </xf>
    <xf numFmtId="167" fontId="6" fillId="0" borderId="3" xfId="0" applyNumberFormat="1" applyFont="1" applyBorder="1" applyAlignment="1">
      <alignment horizontal="right" vertical="center"/>
    </xf>
    <xf numFmtId="3" fontId="9" fillId="0" borderId="4" xfId="4" applyNumberFormat="1" applyFont="1" applyFill="1" applyBorder="1" applyAlignment="1">
      <alignment horizontal="right" vertical="center"/>
    </xf>
    <xf numFmtId="3" fontId="8" fillId="0" borderId="4" xfId="4" applyNumberFormat="1" applyFont="1" applyFill="1" applyBorder="1" applyAlignment="1">
      <alignment horizontal="right" vertical="center"/>
    </xf>
    <xf numFmtId="167" fontId="7" fillId="0" borderId="2" xfId="2" applyNumberFormat="1" applyFont="1" applyFill="1" applyBorder="1" applyAlignment="1">
      <alignment horizontal="right" vertical="center"/>
    </xf>
    <xf numFmtId="167" fontId="6" fillId="0" borderId="2" xfId="2" applyNumberFormat="1" applyFont="1" applyFill="1" applyBorder="1" applyAlignment="1">
      <alignment horizontal="right" vertical="center"/>
    </xf>
    <xf numFmtId="3" fontId="7" fillId="0" borderId="0" xfId="0" applyNumberFormat="1" applyFont="1" applyAlignment="1">
      <alignment horizontal="right" vertical="center"/>
    </xf>
    <xf numFmtId="3" fontId="6" fillId="0" borderId="0" xfId="0" applyNumberFormat="1" applyFont="1" applyAlignment="1">
      <alignment horizontal="right" vertical="center"/>
    </xf>
    <xf numFmtId="166" fontId="7" fillId="0" borderId="0" xfId="0" applyNumberFormat="1" applyFont="1" applyAlignment="1">
      <alignment horizontal="right" vertical="center"/>
    </xf>
    <xf numFmtId="166" fontId="6" fillId="0" borderId="0" xfId="0" applyNumberFormat="1" applyFont="1" applyAlignment="1">
      <alignment horizontal="right" vertical="center"/>
    </xf>
    <xf numFmtId="3" fontId="7"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3" fontId="7" fillId="0" borderId="5" xfId="0" applyNumberFormat="1" applyFont="1" applyBorder="1" applyAlignment="1">
      <alignment horizontal="right" vertical="center"/>
    </xf>
    <xf numFmtId="3" fontId="6" fillId="0" borderId="5" xfId="0" applyNumberFormat="1" applyFont="1" applyBorder="1" applyAlignment="1">
      <alignment horizontal="right" vertical="center"/>
    </xf>
    <xf numFmtId="167" fontId="6" fillId="0" borderId="3" xfId="2" applyNumberFormat="1" applyFont="1" applyFill="1" applyBorder="1" applyAlignment="1">
      <alignment horizontal="right" vertical="center"/>
    </xf>
    <xf numFmtId="3" fontId="7" fillId="0" borderId="6" xfId="0" applyNumberFormat="1" applyFont="1" applyBorder="1" applyAlignment="1">
      <alignment horizontal="right" vertical="center"/>
    </xf>
    <xf numFmtId="3" fontId="6" fillId="0" borderId="6" xfId="0" applyNumberFormat="1" applyFont="1" applyBorder="1" applyAlignment="1">
      <alignment horizontal="right" vertical="center"/>
    </xf>
    <xf numFmtId="2" fontId="7" fillId="0" borderId="0" xfId="2" applyNumberFormat="1" applyFont="1" applyFill="1" applyBorder="1" applyAlignment="1">
      <alignment horizontal="right" vertical="center"/>
    </xf>
    <xf numFmtId="2" fontId="6" fillId="0" borderId="0" xfId="2" applyNumberFormat="1" applyFont="1" applyFill="1" applyBorder="1" applyAlignment="1">
      <alignment horizontal="right" vertical="center"/>
    </xf>
    <xf numFmtId="168" fontId="7" fillId="0" borderId="3" xfId="2" applyNumberFormat="1" applyFont="1" applyFill="1" applyBorder="1" applyAlignment="1">
      <alignment horizontal="right" vertical="center"/>
    </xf>
    <xf numFmtId="168" fontId="6" fillId="0" borderId="3" xfId="2" applyNumberFormat="1" applyFont="1" applyFill="1" applyBorder="1" applyAlignment="1">
      <alignment horizontal="right" vertical="center"/>
    </xf>
    <xf numFmtId="167" fontId="7" fillId="0" borderId="0" xfId="2" applyNumberFormat="1" applyFont="1" applyFill="1" applyAlignment="1">
      <alignment horizontal="right" vertical="center"/>
    </xf>
    <xf numFmtId="167" fontId="6" fillId="0" borderId="0" xfId="2" applyNumberFormat="1" applyFont="1" applyFill="1" applyAlignment="1">
      <alignment horizontal="right" vertical="center"/>
    </xf>
    <xf numFmtId="168" fontId="6" fillId="0" borderId="0" xfId="0" applyNumberFormat="1" applyFont="1" applyAlignment="1">
      <alignment horizontal="right" vertical="center"/>
    </xf>
    <xf numFmtId="168" fontId="7" fillId="0" borderId="0" xfId="0" applyNumberFormat="1" applyFont="1" applyAlignment="1">
      <alignment horizontal="right" vertical="center"/>
    </xf>
    <xf numFmtId="2" fontId="7" fillId="0" borderId="0" xfId="0" applyNumberFormat="1" applyFont="1" applyAlignment="1">
      <alignment horizontal="right" vertical="center"/>
    </xf>
    <xf numFmtId="2" fontId="6" fillId="0" borderId="0" xfId="0" applyNumberFormat="1" applyFont="1" applyAlignment="1">
      <alignment horizontal="right" vertical="center"/>
    </xf>
    <xf numFmtId="168" fontId="6" fillId="0" borderId="3" xfId="0" applyNumberFormat="1" applyFont="1" applyBorder="1" applyAlignment="1">
      <alignment horizontal="right" vertical="center"/>
    </xf>
    <xf numFmtId="169" fontId="6" fillId="0" borderId="0" xfId="0" applyNumberFormat="1" applyFont="1" applyAlignment="1">
      <alignment horizontal="right" vertical="center"/>
    </xf>
    <xf numFmtId="1" fontId="42" fillId="0" borderId="25" xfId="0" applyNumberFormat="1" applyFont="1" applyBorder="1" applyAlignment="1">
      <alignment horizontal="center"/>
    </xf>
    <xf numFmtId="170" fontId="17" fillId="0" borderId="25" xfId="1" applyNumberFormat="1" applyFont="1" applyBorder="1" applyAlignment="1">
      <alignment horizontal="center"/>
    </xf>
    <xf numFmtId="170" fontId="0" fillId="0" borderId="25" xfId="1" applyNumberFormat="1" applyFont="1" applyBorder="1" applyAlignment="1">
      <alignment horizontal="center"/>
    </xf>
    <xf numFmtId="170" fontId="42" fillId="0" borderId="25" xfId="1" applyNumberFormat="1" applyFont="1" applyBorder="1" applyAlignment="1">
      <alignment horizontal="center"/>
    </xf>
    <xf numFmtId="1" fontId="0" fillId="0" borderId="25" xfId="0" applyNumberFormat="1" applyBorder="1"/>
    <xf numFmtId="1" fontId="6" fillId="0" borderId="25" xfId="4" applyNumberFormat="1" applyFont="1" applyBorder="1"/>
    <xf numFmtId="0" fontId="6" fillId="0" borderId="0" xfId="0" applyFont="1" applyAlignment="1">
      <alignment horizontal="center" vertical="center"/>
    </xf>
    <xf numFmtId="0" fontId="6" fillId="6" borderId="25"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5" xfId="0" applyFont="1" applyFill="1" applyBorder="1" applyAlignment="1">
      <alignment horizontal="center" vertical="center" wrapText="1"/>
    </xf>
    <xf numFmtId="9" fontId="21" fillId="0" borderId="25" xfId="0" applyNumberFormat="1" applyFont="1" applyBorder="1" applyAlignment="1">
      <alignment horizontal="center" vertical="center"/>
    </xf>
    <xf numFmtId="9" fontId="0" fillId="0" borderId="25" xfId="2" applyFont="1" applyBorder="1" applyAlignment="1">
      <alignment horizontal="center" vertical="center"/>
    </xf>
    <xf numFmtId="9" fontId="3" fillId="0" borderId="25" xfId="2" applyFont="1" applyFill="1" applyBorder="1" applyAlignment="1">
      <alignment horizontal="center" vertical="center"/>
    </xf>
    <xf numFmtId="1" fontId="3" fillId="0" borderId="25" xfId="0" applyNumberFormat="1" applyFont="1" applyBorder="1"/>
    <xf numFmtId="1" fontId="42" fillId="0" borderId="25" xfId="0" applyNumberFormat="1" applyFont="1" applyBorder="1"/>
    <xf numFmtId="0" fontId="43" fillId="0" borderId="0" xfId="0" applyFont="1" applyAlignment="1">
      <alignment vertical="center"/>
    </xf>
    <xf numFmtId="0" fontId="44" fillId="0" borderId="0" xfId="0" applyFont="1" applyAlignment="1">
      <alignment vertical="center"/>
    </xf>
    <xf numFmtId="0" fontId="3" fillId="6" borderId="25" xfId="0" applyFont="1" applyFill="1" applyBorder="1" applyAlignment="1">
      <alignment horizontal="center" wrapText="1"/>
    </xf>
    <xf numFmtId="1" fontId="17" fillId="0" borderId="25" xfId="0" applyNumberFormat="1" applyFont="1" applyBorder="1"/>
    <xf numFmtId="0" fontId="45" fillId="0" borderId="0" xfId="0" applyFont="1" applyAlignment="1">
      <alignment vertical="center"/>
    </xf>
    <xf numFmtId="0" fontId="47" fillId="0" borderId="0" xfId="0" applyFont="1" applyAlignment="1">
      <alignment horizontal="left" vertical="center" wrapText="1"/>
    </xf>
    <xf numFmtId="0" fontId="43" fillId="0" borderId="0" xfId="0" applyFont="1" applyAlignment="1">
      <alignment horizontal="left" vertical="center"/>
    </xf>
    <xf numFmtId="0" fontId="48" fillId="0" borderId="0" xfId="0" applyFont="1"/>
    <xf numFmtId="0" fontId="49" fillId="0" borderId="0" xfId="0" applyFont="1"/>
    <xf numFmtId="0" fontId="50" fillId="2" borderId="1" xfId="0" applyFont="1" applyFill="1" applyBorder="1" applyAlignment="1">
      <alignment vertical="center"/>
    </xf>
    <xf numFmtId="0" fontId="51" fillId="4" borderId="0" xfId="0" applyFont="1" applyFill="1"/>
    <xf numFmtId="0" fontId="48" fillId="0" borderId="0" xfId="0" applyFont="1" applyAlignment="1">
      <alignment horizontal="left"/>
    </xf>
    <xf numFmtId="0" fontId="48" fillId="0" borderId="0" xfId="0" applyFont="1" applyAlignment="1">
      <alignment horizontal="left" wrapText="1"/>
    </xf>
    <xf numFmtId="0" fontId="5" fillId="0" borderId="0" xfId="0" applyFont="1" applyAlignment="1">
      <alignment vertical="center"/>
    </xf>
    <xf numFmtId="0" fontId="5" fillId="2" borderId="6" xfId="0" applyFont="1" applyFill="1" applyBorder="1" applyAlignment="1">
      <alignment horizontal="center" vertical="center"/>
    </xf>
    <xf numFmtId="0" fontId="29" fillId="0" borderId="7" xfId="0" applyFont="1" applyBorder="1" applyAlignment="1">
      <alignment horizontal="left"/>
    </xf>
    <xf numFmtId="0" fontId="29" fillId="0" borderId="8" xfId="0" applyFont="1" applyBorder="1" applyAlignment="1">
      <alignment horizontal="left"/>
    </xf>
    <xf numFmtId="0" fontId="29" fillId="0" borderId="13" xfId="0" applyFont="1" applyBorder="1" applyAlignment="1">
      <alignment horizontal="left"/>
    </xf>
    <xf numFmtId="0" fontId="29" fillId="0" borderId="14" xfId="0" applyFont="1" applyBorder="1" applyAlignment="1">
      <alignment horizontal="left"/>
    </xf>
    <xf numFmtId="0" fontId="21" fillId="0" borderId="10" xfId="0" applyFont="1" applyBorder="1" applyAlignment="1">
      <alignment horizontal="left"/>
    </xf>
    <xf numFmtId="0" fontId="21" fillId="0" borderId="11" xfId="0" applyFont="1" applyBorder="1" applyAlignment="1">
      <alignment horizontal="left"/>
    </xf>
    <xf numFmtId="0" fontId="21" fillId="0" borderId="7" xfId="0" applyFont="1" applyBorder="1" applyAlignment="1">
      <alignment horizontal="left"/>
    </xf>
    <xf numFmtId="0" fontId="21" fillId="0" borderId="8" xfId="0" applyFont="1" applyBorder="1" applyAlignment="1">
      <alignment horizontal="left"/>
    </xf>
    <xf numFmtId="0" fontId="5" fillId="2" borderId="0" xfId="0" applyFont="1" applyFill="1" applyAlignment="1">
      <alignment horizontal="left" vertical="center"/>
    </xf>
    <xf numFmtId="0" fontId="52" fillId="0" borderId="25" xfId="6" applyBorder="1"/>
    <xf numFmtId="0" fontId="5" fillId="2" borderId="25" xfId="6" applyFont="1" applyFill="1" applyBorder="1" applyAlignment="1">
      <alignment horizontal="center" vertical="center" wrapText="1"/>
    </xf>
    <xf numFmtId="0" fontId="52" fillId="0" borderId="0" xfId="6"/>
    <xf numFmtId="0" fontId="3" fillId="6" borderId="25" xfId="6" applyFont="1" applyFill="1" applyBorder="1" applyAlignment="1">
      <alignment horizontal="center"/>
    </xf>
    <xf numFmtId="1" fontId="53" fillId="0" borderId="25" xfId="3" applyNumberFormat="1" applyFont="1" applyBorder="1" applyAlignment="1">
      <alignment horizontal="center" wrapText="1"/>
    </xf>
    <xf numFmtId="1" fontId="52" fillId="0" borderId="25" xfId="6" applyNumberFormat="1" applyBorder="1" applyAlignment="1">
      <alignment horizontal="center" wrapText="1"/>
    </xf>
    <xf numFmtId="0" fontId="52" fillId="0" borderId="0" xfId="6" applyAlignment="1">
      <alignment horizontal="center" wrapText="1"/>
    </xf>
  </cellXfs>
  <cellStyles count="7">
    <cellStyle name="Milliers" xfId="1" builtinId="3"/>
    <cellStyle name="Milliers 3" xfId="4" xr:uid="{F588991B-AEA3-4455-9C79-85441DC977AA}"/>
    <cellStyle name="Normal" xfId="0" builtinId="0"/>
    <cellStyle name="Normal 2" xfId="3" xr:uid="{E148395F-BC8C-48C2-A717-6543C44B299A}"/>
    <cellStyle name="Normal 3" xfId="6" xr:uid="{0597E104-776C-4CD1-9896-F1893DAAD9FD}"/>
    <cellStyle name="Pourcentage" xfId="2" builtinId="5"/>
    <cellStyle name="Pourcentage 4" xfId="5" xr:uid="{F566E2C0-B2DD-4D93-8BDA-A25298B348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7.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externalLink" Target="externalLinks/externalLink6.xml"/><Relationship Id="rId23" Type="http://schemas.openxmlformats.org/officeDocument/2006/relationships/customXml" Target="../customXml/item3.xml"/><Relationship Id="rId10" Type="http://schemas.openxmlformats.org/officeDocument/2006/relationships/externalLink" Target="externalLinks/externalLink1.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 Id="rId22" Type="http://schemas.openxmlformats.org/officeDocument/2006/relationships/customXml" Target="../customXml/item2.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10.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1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21.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22.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23.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26.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7.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28.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_rels/chart29.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_rels/chart30.xml.rels><?xml version="1.0" encoding="UTF-8" standalone="yes"?>
<Relationships xmlns="http://schemas.openxmlformats.org/package/2006/relationships"><Relationship Id="rId1" Type="http://schemas.openxmlformats.org/officeDocument/2006/relationships/chartUserShapes" Target="../drawings/drawing28.xml"/></Relationships>
</file>

<file path=xl/charts/_rels/chart31.xml.rels><?xml version="1.0" encoding="UTF-8" standalone="yes"?>
<Relationships xmlns="http://schemas.openxmlformats.org/package/2006/relationships"><Relationship Id="rId1" Type="http://schemas.openxmlformats.org/officeDocument/2006/relationships/chartUserShapes" Target="../drawings/drawing29.xml"/></Relationships>
</file>

<file path=xl/charts/_rels/chart32.xml.rels><?xml version="1.0" encoding="UTF-8" standalone="yes"?>
<Relationships xmlns="http://schemas.openxmlformats.org/package/2006/relationships"><Relationship Id="rId1" Type="http://schemas.openxmlformats.org/officeDocument/2006/relationships/chartUserShapes" Target="../drawings/drawing30.xml"/></Relationships>
</file>

<file path=xl/charts/_rels/chart33.xml.rels><?xml version="1.0" encoding="UTF-8" standalone="yes"?>
<Relationships xmlns="http://schemas.openxmlformats.org/package/2006/relationships"><Relationship Id="rId1" Type="http://schemas.openxmlformats.org/officeDocument/2006/relationships/chartUserShapes" Target="../drawings/drawing31.xml"/></Relationships>
</file>

<file path=xl/charts/_rels/chart34.xml.rels><?xml version="1.0" encoding="UTF-8" standalone="yes"?>
<Relationships xmlns="http://schemas.openxmlformats.org/package/2006/relationships"><Relationship Id="rId1" Type="http://schemas.openxmlformats.org/officeDocument/2006/relationships/chartUserShapes" Target="../drawings/drawing32.xml"/></Relationships>
</file>

<file path=xl/charts/_rels/chart35.xml.rels><?xml version="1.0" encoding="UTF-8" standalone="yes"?>
<Relationships xmlns="http://schemas.openxmlformats.org/package/2006/relationships"><Relationship Id="rId1" Type="http://schemas.openxmlformats.org/officeDocument/2006/relationships/chartUserShapes" Target="../drawings/drawing3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2"/>
          <c:order val="0"/>
          <c:tx>
            <c:strRef>
              <c:f>Marchés!$B$3</c:f>
              <c:strCache>
                <c:ptCount val="1"/>
                <c:pt idx="0">
                  <c:v>Europe (1)</c:v>
                </c:pt>
              </c:strCache>
            </c:strRef>
          </c:tx>
          <c:marker>
            <c:symbol val="none"/>
          </c:marker>
          <c:cat>
            <c:numRef>
              <c:f>Marchés!$A$4:$A$8</c:f>
              <c:numCache>
                <c:formatCode>General</c:formatCode>
                <c:ptCount val="5"/>
                <c:pt idx="0">
                  <c:v>2019</c:v>
                </c:pt>
                <c:pt idx="1">
                  <c:v>2020</c:v>
                </c:pt>
                <c:pt idx="2">
                  <c:v>2021</c:v>
                </c:pt>
                <c:pt idx="3">
                  <c:v>2022</c:v>
                </c:pt>
                <c:pt idx="4">
                  <c:v>2023</c:v>
                </c:pt>
              </c:numCache>
            </c:numRef>
          </c:cat>
          <c:val>
            <c:numRef>
              <c:f>Marchés!$B$4:$B$8</c:f>
              <c:numCache>
                <c:formatCode>0</c:formatCode>
                <c:ptCount val="5"/>
                <c:pt idx="0">
                  <c:v>100</c:v>
                </c:pt>
                <c:pt idx="1">
                  <c:v>78</c:v>
                </c:pt>
                <c:pt idx="2">
                  <c:v>75</c:v>
                </c:pt>
                <c:pt idx="3">
                  <c:v>74.568354999999997</c:v>
                </c:pt>
                <c:pt idx="4">
                  <c:v>82.502224999999996</c:v>
                </c:pt>
              </c:numCache>
            </c:numRef>
          </c:val>
          <c:smooth val="0"/>
          <c:extLst>
            <c:ext xmlns:c16="http://schemas.microsoft.com/office/drawing/2014/chart" uri="{C3380CC4-5D6E-409C-BE32-E72D297353CC}">
              <c16:uniqueId val="{00000000-4A7D-4A5B-BE6E-D94279F26778}"/>
            </c:ext>
          </c:extLst>
        </c:ser>
        <c:ser>
          <c:idx val="3"/>
          <c:order val="1"/>
          <c:tx>
            <c:strRef>
              <c:f>Marchés!$C$3</c:f>
              <c:strCache>
                <c:ptCount val="1"/>
                <c:pt idx="0">
                  <c:v>Amérique du Nord (2)</c:v>
                </c:pt>
              </c:strCache>
            </c:strRef>
          </c:tx>
          <c:marker>
            <c:symbol val="none"/>
          </c:marker>
          <c:cat>
            <c:numRef>
              <c:f>Marchés!$A$4:$A$8</c:f>
              <c:numCache>
                <c:formatCode>General</c:formatCode>
                <c:ptCount val="5"/>
                <c:pt idx="0">
                  <c:v>2019</c:v>
                </c:pt>
                <c:pt idx="1">
                  <c:v>2020</c:v>
                </c:pt>
                <c:pt idx="2">
                  <c:v>2021</c:v>
                </c:pt>
                <c:pt idx="3">
                  <c:v>2022</c:v>
                </c:pt>
                <c:pt idx="4">
                  <c:v>2023</c:v>
                </c:pt>
              </c:numCache>
            </c:numRef>
          </c:cat>
          <c:val>
            <c:numRef>
              <c:f>Marchés!$C$4:$C$8</c:f>
              <c:numCache>
                <c:formatCode>0</c:formatCode>
                <c:ptCount val="5"/>
                <c:pt idx="0">
                  <c:v>78.900000000000006</c:v>
                </c:pt>
                <c:pt idx="1">
                  <c:v>63</c:v>
                </c:pt>
                <c:pt idx="2">
                  <c:v>63</c:v>
                </c:pt>
                <c:pt idx="3">
                  <c:v>68.913792000000001</c:v>
                </c:pt>
                <c:pt idx="4">
                  <c:v>74.950425999999993</c:v>
                </c:pt>
              </c:numCache>
            </c:numRef>
          </c:val>
          <c:smooth val="0"/>
          <c:extLst>
            <c:ext xmlns:c16="http://schemas.microsoft.com/office/drawing/2014/chart" uri="{C3380CC4-5D6E-409C-BE32-E72D297353CC}">
              <c16:uniqueId val="{00000001-4A7D-4A5B-BE6E-D94279F26778}"/>
            </c:ext>
          </c:extLst>
        </c:ser>
        <c:ser>
          <c:idx val="4"/>
          <c:order val="2"/>
          <c:tx>
            <c:strRef>
              <c:f>Marchés!$D$3</c:f>
              <c:strCache>
                <c:ptCount val="1"/>
                <c:pt idx="0">
                  <c:v>Asie (hors Inde)</c:v>
                </c:pt>
              </c:strCache>
            </c:strRef>
          </c:tx>
          <c:marker>
            <c:symbol val="none"/>
          </c:marker>
          <c:cat>
            <c:numRef>
              <c:f>Marchés!$A$4:$A$8</c:f>
              <c:numCache>
                <c:formatCode>General</c:formatCode>
                <c:ptCount val="5"/>
                <c:pt idx="0">
                  <c:v>2019</c:v>
                </c:pt>
                <c:pt idx="1">
                  <c:v>2020</c:v>
                </c:pt>
                <c:pt idx="2">
                  <c:v>2021</c:v>
                </c:pt>
                <c:pt idx="3">
                  <c:v>2022</c:v>
                </c:pt>
                <c:pt idx="4">
                  <c:v>2023</c:v>
                </c:pt>
              </c:numCache>
            </c:numRef>
          </c:cat>
          <c:val>
            <c:numRef>
              <c:f>Marchés!$D$4:$D$8</c:f>
              <c:numCache>
                <c:formatCode>0</c:formatCode>
                <c:ptCount val="5"/>
                <c:pt idx="0">
                  <c:v>195.1</c:v>
                </c:pt>
                <c:pt idx="1">
                  <c:v>176</c:v>
                </c:pt>
                <c:pt idx="2">
                  <c:v>181</c:v>
                </c:pt>
                <c:pt idx="3">
                  <c:v>190.819988</c:v>
                </c:pt>
                <c:pt idx="4">
                  <c:v>209.17400099999998</c:v>
                </c:pt>
              </c:numCache>
            </c:numRef>
          </c:val>
          <c:smooth val="0"/>
          <c:extLst>
            <c:ext xmlns:c16="http://schemas.microsoft.com/office/drawing/2014/chart" uri="{C3380CC4-5D6E-409C-BE32-E72D297353CC}">
              <c16:uniqueId val="{00000002-4A7D-4A5B-BE6E-D94279F26778}"/>
            </c:ext>
          </c:extLst>
        </c:ser>
        <c:ser>
          <c:idx val="5"/>
          <c:order val="3"/>
          <c:tx>
            <c:strRef>
              <c:f>Marchés!$E$3</c:f>
              <c:strCache>
                <c:ptCount val="1"/>
                <c:pt idx="0">
                  <c:v>Amérique du Sud</c:v>
                </c:pt>
              </c:strCache>
            </c:strRef>
          </c:tx>
          <c:marker>
            <c:symbol val="none"/>
          </c:marker>
          <c:cat>
            <c:numRef>
              <c:f>Marchés!$A$4:$A$8</c:f>
              <c:numCache>
                <c:formatCode>General</c:formatCode>
                <c:ptCount val="5"/>
                <c:pt idx="0">
                  <c:v>2019</c:v>
                </c:pt>
                <c:pt idx="1">
                  <c:v>2020</c:v>
                </c:pt>
                <c:pt idx="2">
                  <c:v>2021</c:v>
                </c:pt>
                <c:pt idx="3">
                  <c:v>2022</c:v>
                </c:pt>
                <c:pt idx="4">
                  <c:v>2023</c:v>
                </c:pt>
              </c:numCache>
            </c:numRef>
          </c:cat>
          <c:val>
            <c:numRef>
              <c:f>Marchés!$E$4:$E$8</c:f>
              <c:numCache>
                <c:formatCode>0</c:formatCode>
                <c:ptCount val="5"/>
                <c:pt idx="0">
                  <c:v>16.3</c:v>
                </c:pt>
                <c:pt idx="1">
                  <c:v>11</c:v>
                </c:pt>
                <c:pt idx="2">
                  <c:v>13</c:v>
                </c:pt>
                <c:pt idx="3">
                  <c:v>14.23873</c:v>
                </c:pt>
                <c:pt idx="4">
                  <c:v>14.65659</c:v>
                </c:pt>
              </c:numCache>
            </c:numRef>
          </c:val>
          <c:smooth val="0"/>
          <c:extLst>
            <c:ext xmlns:c16="http://schemas.microsoft.com/office/drawing/2014/chart" uri="{C3380CC4-5D6E-409C-BE32-E72D297353CC}">
              <c16:uniqueId val="{00000003-4A7D-4A5B-BE6E-D94279F26778}"/>
            </c:ext>
          </c:extLst>
        </c:ser>
        <c:ser>
          <c:idx val="0"/>
          <c:order val="4"/>
          <c:tx>
            <c:strRef>
              <c:f>Marchés!$F$3</c:f>
              <c:strCache>
                <c:ptCount val="1"/>
                <c:pt idx="0">
                  <c:v>Afrique Inde Moyen-Orient</c:v>
                </c:pt>
              </c:strCache>
            </c:strRef>
          </c:tx>
          <c:marker>
            <c:symbol val="none"/>
          </c:marker>
          <c:cat>
            <c:numRef>
              <c:f>Marchés!$A$4:$A$8</c:f>
              <c:numCache>
                <c:formatCode>General</c:formatCode>
                <c:ptCount val="5"/>
                <c:pt idx="0">
                  <c:v>2019</c:v>
                </c:pt>
                <c:pt idx="1">
                  <c:v>2020</c:v>
                </c:pt>
                <c:pt idx="2">
                  <c:v>2021</c:v>
                </c:pt>
                <c:pt idx="3">
                  <c:v>2022</c:v>
                </c:pt>
                <c:pt idx="4">
                  <c:v>2023</c:v>
                </c:pt>
              </c:numCache>
            </c:numRef>
          </c:cat>
          <c:val>
            <c:numRef>
              <c:f>Marchés!$F$4:$F$8</c:f>
              <c:numCache>
                <c:formatCode>0</c:formatCode>
                <c:ptCount val="5"/>
                <c:pt idx="0">
                  <c:v>30.2</c:v>
                </c:pt>
                <c:pt idx="1">
                  <c:v>25</c:v>
                </c:pt>
                <c:pt idx="2">
                  <c:v>30</c:v>
                </c:pt>
                <c:pt idx="3">
                  <c:v>35.607706</c:v>
                </c:pt>
                <c:pt idx="4">
                  <c:v>36.122075000000002</c:v>
                </c:pt>
              </c:numCache>
            </c:numRef>
          </c:val>
          <c:smooth val="0"/>
          <c:extLst>
            <c:ext xmlns:c16="http://schemas.microsoft.com/office/drawing/2014/chart" uri="{C3380CC4-5D6E-409C-BE32-E72D297353CC}">
              <c16:uniqueId val="{00000004-4A7D-4A5B-BE6E-D94279F26778}"/>
            </c:ext>
          </c:extLst>
        </c:ser>
        <c:dLbls>
          <c:showLegendKey val="0"/>
          <c:showVal val="0"/>
          <c:showCatName val="0"/>
          <c:showSerName val="0"/>
          <c:showPercent val="0"/>
          <c:showBubbleSize val="0"/>
        </c:dLbls>
        <c:smooth val="0"/>
        <c:axId val="209558912"/>
        <c:axId val="209564800"/>
      </c:lineChart>
      <c:catAx>
        <c:axId val="209558912"/>
        <c:scaling>
          <c:orientation val="minMax"/>
        </c:scaling>
        <c:delete val="0"/>
        <c:axPos val="b"/>
        <c:numFmt formatCode="General" sourceLinked="1"/>
        <c:majorTickMark val="out"/>
        <c:minorTickMark val="none"/>
        <c:tickLblPos val="nextTo"/>
        <c:crossAx val="209564800"/>
        <c:crosses val="autoZero"/>
        <c:auto val="1"/>
        <c:lblAlgn val="ctr"/>
        <c:lblOffset val="100"/>
        <c:noMultiLvlLbl val="0"/>
      </c:catAx>
      <c:valAx>
        <c:axId val="209564800"/>
        <c:scaling>
          <c:orientation val="minMax"/>
        </c:scaling>
        <c:delete val="0"/>
        <c:axPos val="l"/>
        <c:majorGridlines/>
        <c:numFmt formatCode="0" sourceLinked="1"/>
        <c:majorTickMark val="out"/>
        <c:minorTickMark val="none"/>
        <c:tickLblPos val="nextTo"/>
        <c:crossAx val="209558912"/>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2"/>
          <c:order val="0"/>
          <c:tx>
            <c:strRef>
              <c:f>Marchés!$B$21</c:f>
              <c:strCache>
                <c:ptCount val="1"/>
                <c:pt idx="0">
                  <c:v>Europe (1)</c:v>
                </c:pt>
              </c:strCache>
            </c:strRef>
          </c:tx>
          <c:marker>
            <c:symbol val="none"/>
          </c:marker>
          <c:cat>
            <c:numRef>
              <c:f>Marchés!$A$22:$A$26</c:f>
              <c:numCache>
                <c:formatCode>General</c:formatCode>
                <c:ptCount val="5"/>
                <c:pt idx="0">
                  <c:v>2019</c:v>
                </c:pt>
                <c:pt idx="1">
                  <c:v>2020</c:v>
                </c:pt>
                <c:pt idx="2">
                  <c:v>2021</c:v>
                </c:pt>
                <c:pt idx="3">
                  <c:v>2022</c:v>
                </c:pt>
                <c:pt idx="4">
                  <c:v>2023</c:v>
                </c:pt>
              </c:numCache>
            </c:numRef>
          </c:cat>
          <c:val>
            <c:numRef>
              <c:f>Marchés!$B$22:$B$26</c:f>
              <c:numCache>
                <c:formatCode>0</c:formatCode>
                <c:ptCount val="5"/>
                <c:pt idx="0">
                  <c:v>373.6</c:v>
                </c:pt>
                <c:pt idx="1">
                  <c:v>340</c:v>
                </c:pt>
                <c:pt idx="2">
                  <c:v>382</c:v>
                </c:pt>
                <c:pt idx="3">
                  <c:v>384.51370200000002</c:v>
                </c:pt>
                <c:pt idx="4">
                  <c:v>370.86624</c:v>
                </c:pt>
              </c:numCache>
            </c:numRef>
          </c:val>
          <c:smooth val="0"/>
          <c:extLst>
            <c:ext xmlns:c16="http://schemas.microsoft.com/office/drawing/2014/chart" uri="{C3380CC4-5D6E-409C-BE32-E72D297353CC}">
              <c16:uniqueId val="{00000000-8F90-4719-92B5-8B49ADA42E87}"/>
            </c:ext>
          </c:extLst>
        </c:ser>
        <c:ser>
          <c:idx val="3"/>
          <c:order val="1"/>
          <c:tx>
            <c:strRef>
              <c:f>Marchés!$C$21</c:f>
              <c:strCache>
                <c:ptCount val="1"/>
                <c:pt idx="0">
                  <c:v>Amérique du Nord (2)</c:v>
                </c:pt>
              </c:strCache>
            </c:strRef>
          </c:tx>
          <c:marker>
            <c:symbol val="none"/>
          </c:marker>
          <c:cat>
            <c:numRef>
              <c:f>Marchés!$A$22:$A$26</c:f>
              <c:numCache>
                <c:formatCode>General</c:formatCode>
                <c:ptCount val="5"/>
                <c:pt idx="0">
                  <c:v>2019</c:v>
                </c:pt>
                <c:pt idx="1">
                  <c:v>2020</c:v>
                </c:pt>
                <c:pt idx="2">
                  <c:v>2021</c:v>
                </c:pt>
                <c:pt idx="3">
                  <c:v>2022</c:v>
                </c:pt>
                <c:pt idx="4">
                  <c:v>2023</c:v>
                </c:pt>
              </c:numCache>
            </c:numRef>
          </c:cat>
          <c:val>
            <c:numRef>
              <c:f>Marchés!$C$22:$C$26</c:f>
              <c:numCache>
                <c:formatCode>0</c:formatCode>
                <c:ptCount val="5"/>
                <c:pt idx="0">
                  <c:v>316.89999999999998</c:v>
                </c:pt>
                <c:pt idx="1">
                  <c:v>288</c:v>
                </c:pt>
                <c:pt idx="2">
                  <c:v>328</c:v>
                </c:pt>
                <c:pt idx="3">
                  <c:v>316.12529499999999</c:v>
                </c:pt>
                <c:pt idx="4">
                  <c:v>315.88066099999998</c:v>
                </c:pt>
              </c:numCache>
            </c:numRef>
          </c:val>
          <c:smooth val="0"/>
          <c:extLst>
            <c:ext xmlns:c16="http://schemas.microsoft.com/office/drawing/2014/chart" uri="{C3380CC4-5D6E-409C-BE32-E72D297353CC}">
              <c16:uniqueId val="{00000001-8F90-4719-92B5-8B49ADA42E87}"/>
            </c:ext>
          </c:extLst>
        </c:ser>
        <c:ser>
          <c:idx val="4"/>
          <c:order val="2"/>
          <c:tx>
            <c:strRef>
              <c:f>Marchés!$D$21</c:f>
              <c:strCache>
                <c:ptCount val="1"/>
                <c:pt idx="0">
                  <c:v>Asie (hors Inde)</c:v>
                </c:pt>
              </c:strCache>
            </c:strRef>
          </c:tx>
          <c:marker>
            <c:symbol val="none"/>
          </c:marker>
          <c:cat>
            <c:numRef>
              <c:f>Marchés!$A$22:$A$26</c:f>
              <c:numCache>
                <c:formatCode>General</c:formatCode>
                <c:ptCount val="5"/>
                <c:pt idx="0">
                  <c:v>2019</c:v>
                </c:pt>
                <c:pt idx="1">
                  <c:v>2020</c:v>
                </c:pt>
                <c:pt idx="2">
                  <c:v>2021</c:v>
                </c:pt>
                <c:pt idx="3">
                  <c:v>2022</c:v>
                </c:pt>
                <c:pt idx="4">
                  <c:v>2023</c:v>
                </c:pt>
              </c:numCache>
            </c:numRef>
          </c:cat>
          <c:val>
            <c:numRef>
              <c:f>Marchés!$D$22:$D$26</c:f>
              <c:numCache>
                <c:formatCode>0</c:formatCode>
                <c:ptCount val="5"/>
                <c:pt idx="0">
                  <c:v>282.3</c:v>
                </c:pt>
                <c:pt idx="1">
                  <c:v>266</c:v>
                </c:pt>
                <c:pt idx="2">
                  <c:v>277</c:v>
                </c:pt>
                <c:pt idx="3">
                  <c:v>265.91056500000002</c:v>
                </c:pt>
                <c:pt idx="4">
                  <c:v>275.72005799999999</c:v>
                </c:pt>
              </c:numCache>
            </c:numRef>
          </c:val>
          <c:smooth val="0"/>
          <c:extLst>
            <c:ext xmlns:c16="http://schemas.microsoft.com/office/drawing/2014/chart" uri="{C3380CC4-5D6E-409C-BE32-E72D297353CC}">
              <c16:uniqueId val="{00000002-8F90-4719-92B5-8B49ADA42E87}"/>
            </c:ext>
          </c:extLst>
        </c:ser>
        <c:ser>
          <c:idx val="5"/>
          <c:order val="3"/>
          <c:tx>
            <c:strRef>
              <c:f>Marchés!$E$21</c:f>
              <c:strCache>
                <c:ptCount val="1"/>
                <c:pt idx="0">
                  <c:v>Amérique du Sud</c:v>
                </c:pt>
              </c:strCache>
            </c:strRef>
          </c:tx>
          <c:marker>
            <c:symbol val="none"/>
          </c:marker>
          <c:cat>
            <c:numRef>
              <c:f>Marchés!$A$22:$A$26</c:f>
              <c:numCache>
                <c:formatCode>General</c:formatCode>
                <c:ptCount val="5"/>
                <c:pt idx="0">
                  <c:v>2019</c:v>
                </c:pt>
                <c:pt idx="1">
                  <c:v>2020</c:v>
                </c:pt>
                <c:pt idx="2">
                  <c:v>2021</c:v>
                </c:pt>
                <c:pt idx="3">
                  <c:v>2022</c:v>
                </c:pt>
                <c:pt idx="4">
                  <c:v>2023</c:v>
                </c:pt>
              </c:numCache>
            </c:numRef>
          </c:cat>
          <c:val>
            <c:numRef>
              <c:f>Marchés!$E$22:$E$26</c:f>
              <c:numCache>
                <c:formatCode>0</c:formatCode>
                <c:ptCount val="5"/>
                <c:pt idx="0">
                  <c:v>66.2</c:v>
                </c:pt>
                <c:pt idx="1">
                  <c:v>54</c:v>
                </c:pt>
                <c:pt idx="2">
                  <c:v>69</c:v>
                </c:pt>
                <c:pt idx="3">
                  <c:v>73.086287999999996</c:v>
                </c:pt>
                <c:pt idx="4">
                  <c:v>79.468065999999993</c:v>
                </c:pt>
              </c:numCache>
            </c:numRef>
          </c:val>
          <c:smooth val="0"/>
          <c:extLst>
            <c:ext xmlns:c16="http://schemas.microsoft.com/office/drawing/2014/chart" uri="{C3380CC4-5D6E-409C-BE32-E72D297353CC}">
              <c16:uniqueId val="{00000003-8F90-4719-92B5-8B49ADA42E87}"/>
            </c:ext>
          </c:extLst>
        </c:ser>
        <c:ser>
          <c:idx val="0"/>
          <c:order val="4"/>
          <c:tx>
            <c:strRef>
              <c:f>Marchés!$F$21</c:f>
              <c:strCache>
                <c:ptCount val="1"/>
                <c:pt idx="0">
                  <c:v>Afrique Inde Moyen-Orient</c:v>
                </c:pt>
              </c:strCache>
            </c:strRef>
          </c:tx>
          <c:marker>
            <c:symbol val="none"/>
          </c:marker>
          <c:cat>
            <c:numRef>
              <c:f>Marchés!$A$22:$A$26</c:f>
              <c:numCache>
                <c:formatCode>General</c:formatCode>
                <c:ptCount val="5"/>
                <c:pt idx="0">
                  <c:v>2019</c:v>
                </c:pt>
                <c:pt idx="1">
                  <c:v>2020</c:v>
                </c:pt>
                <c:pt idx="2">
                  <c:v>2021</c:v>
                </c:pt>
                <c:pt idx="3">
                  <c:v>2022</c:v>
                </c:pt>
                <c:pt idx="4">
                  <c:v>2023</c:v>
                </c:pt>
              </c:numCache>
            </c:numRef>
          </c:cat>
          <c:val>
            <c:numRef>
              <c:f>Marchés!$F$22:$F$26</c:f>
              <c:numCache>
                <c:formatCode>0</c:formatCode>
                <c:ptCount val="5"/>
                <c:pt idx="0">
                  <c:v>103.9</c:v>
                </c:pt>
                <c:pt idx="1">
                  <c:v>91</c:v>
                </c:pt>
                <c:pt idx="2">
                  <c:v>110</c:v>
                </c:pt>
                <c:pt idx="3">
                  <c:v>110.95705100000001</c:v>
                </c:pt>
                <c:pt idx="4">
                  <c:v>113.582948</c:v>
                </c:pt>
              </c:numCache>
            </c:numRef>
          </c:val>
          <c:smooth val="0"/>
          <c:extLst>
            <c:ext xmlns:c16="http://schemas.microsoft.com/office/drawing/2014/chart" uri="{C3380CC4-5D6E-409C-BE32-E72D297353CC}">
              <c16:uniqueId val="{00000004-8F90-4719-92B5-8B49ADA42E87}"/>
            </c:ext>
          </c:extLst>
        </c:ser>
        <c:dLbls>
          <c:showLegendKey val="0"/>
          <c:showVal val="0"/>
          <c:showCatName val="0"/>
          <c:showSerName val="0"/>
          <c:showPercent val="0"/>
          <c:showBubbleSize val="0"/>
        </c:dLbls>
        <c:smooth val="0"/>
        <c:axId val="214913024"/>
        <c:axId val="214914560"/>
      </c:lineChart>
      <c:catAx>
        <c:axId val="214913024"/>
        <c:scaling>
          <c:orientation val="minMax"/>
        </c:scaling>
        <c:delete val="0"/>
        <c:axPos val="b"/>
        <c:numFmt formatCode="General" sourceLinked="1"/>
        <c:majorTickMark val="out"/>
        <c:minorTickMark val="none"/>
        <c:tickLblPos val="nextTo"/>
        <c:crossAx val="214914560"/>
        <c:crosses val="autoZero"/>
        <c:auto val="1"/>
        <c:lblAlgn val="ctr"/>
        <c:lblOffset val="100"/>
        <c:noMultiLvlLbl val="0"/>
      </c:catAx>
      <c:valAx>
        <c:axId val="214914560"/>
        <c:scaling>
          <c:orientation val="minMax"/>
        </c:scaling>
        <c:delete val="0"/>
        <c:axPos val="l"/>
        <c:majorGridlines/>
        <c:numFmt formatCode="0" sourceLinked="1"/>
        <c:majorTickMark val="out"/>
        <c:minorTickMark val="none"/>
        <c:tickLblPos val="nextTo"/>
        <c:crossAx val="214913024"/>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1"/>
          <c:order val="0"/>
          <c:tx>
            <c:strRef>
              <c:f>Marchés!$B$39</c:f>
              <c:strCache>
                <c:ptCount val="1"/>
                <c:pt idx="0">
                  <c:v>Europe (1)</c:v>
                </c:pt>
              </c:strCache>
            </c:strRef>
          </c:tx>
          <c:marker>
            <c:symbol val="none"/>
          </c:marker>
          <c:cat>
            <c:numRef>
              <c:f>Marchés!$A$40:$A$44</c:f>
              <c:numCache>
                <c:formatCode>General</c:formatCode>
                <c:ptCount val="5"/>
                <c:pt idx="0">
                  <c:v>2019</c:v>
                </c:pt>
                <c:pt idx="1">
                  <c:v>2020</c:v>
                </c:pt>
                <c:pt idx="2">
                  <c:v>2021</c:v>
                </c:pt>
                <c:pt idx="3">
                  <c:v>2022</c:v>
                </c:pt>
                <c:pt idx="4">
                  <c:v>2023</c:v>
                </c:pt>
              </c:numCache>
            </c:numRef>
          </c:cat>
          <c:val>
            <c:numRef>
              <c:f>Marchés!$B$40:$B$44</c:f>
              <c:numCache>
                <c:formatCode>_-* #,##0_-;\-* #,##0_-;_-* "-"??_-;_-@_-</c:formatCode>
                <c:ptCount val="5"/>
                <c:pt idx="0">
                  <c:v>6.7</c:v>
                </c:pt>
                <c:pt idx="1">
                  <c:v>5.6</c:v>
                </c:pt>
                <c:pt idx="2">
                  <c:v>6.9</c:v>
                </c:pt>
                <c:pt idx="3">
                  <c:v>7.0675400000000002</c:v>
                </c:pt>
                <c:pt idx="4">
                  <c:v>7.423146</c:v>
                </c:pt>
              </c:numCache>
            </c:numRef>
          </c:val>
          <c:smooth val="0"/>
          <c:extLst>
            <c:ext xmlns:c16="http://schemas.microsoft.com/office/drawing/2014/chart" uri="{C3380CC4-5D6E-409C-BE32-E72D297353CC}">
              <c16:uniqueId val="{00000000-E60A-419B-AABD-5CA27F3E42E2}"/>
            </c:ext>
          </c:extLst>
        </c:ser>
        <c:ser>
          <c:idx val="2"/>
          <c:order val="1"/>
          <c:tx>
            <c:strRef>
              <c:f>Marchés!$C$39</c:f>
              <c:strCache>
                <c:ptCount val="1"/>
                <c:pt idx="0">
                  <c:v>Amérique du Nord (2)</c:v>
                </c:pt>
              </c:strCache>
            </c:strRef>
          </c:tx>
          <c:marker>
            <c:symbol val="none"/>
          </c:marker>
          <c:cat>
            <c:numRef>
              <c:f>Marchés!$A$40:$A$44</c:f>
              <c:numCache>
                <c:formatCode>General</c:formatCode>
                <c:ptCount val="5"/>
                <c:pt idx="0">
                  <c:v>2019</c:v>
                </c:pt>
                <c:pt idx="1">
                  <c:v>2020</c:v>
                </c:pt>
                <c:pt idx="2">
                  <c:v>2021</c:v>
                </c:pt>
                <c:pt idx="3">
                  <c:v>2022</c:v>
                </c:pt>
                <c:pt idx="4">
                  <c:v>2023</c:v>
                </c:pt>
              </c:numCache>
            </c:numRef>
          </c:cat>
          <c:val>
            <c:numRef>
              <c:f>Marchés!$C$40:$C$44</c:f>
              <c:numCache>
                <c:formatCode>_-* #,##0_-;\-* #,##0_-;_-* "-"??_-;_-@_-</c:formatCode>
                <c:ptCount val="5"/>
                <c:pt idx="0">
                  <c:v>6.8999999999999995</c:v>
                </c:pt>
                <c:pt idx="1">
                  <c:v>4.9000000000000004</c:v>
                </c:pt>
                <c:pt idx="2">
                  <c:v>6.1</c:v>
                </c:pt>
                <c:pt idx="3">
                  <c:v>6.7364750000000004</c:v>
                </c:pt>
                <c:pt idx="4">
                  <c:v>6.4448090000000002</c:v>
                </c:pt>
              </c:numCache>
            </c:numRef>
          </c:val>
          <c:smooth val="0"/>
          <c:extLst>
            <c:ext xmlns:c16="http://schemas.microsoft.com/office/drawing/2014/chart" uri="{C3380CC4-5D6E-409C-BE32-E72D297353CC}">
              <c16:uniqueId val="{00000001-E60A-419B-AABD-5CA27F3E42E2}"/>
            </c:ext>
          </c:extLst>
        </c:ser>
        <c:ser>
          <c:idx val="3"/>
          <c:order val="2"/>
          <c:tx>
            <c:strRef>
              <c:f>Marchés!$D$39</c:f>
              <c:strCache>
                <c:ptCount val="1"/>
                <c:pt idx="0">
                  <c:v>Asie (hors Inde)</c:v>
                </c:pt>
              </c:strCache>
            </c:strRef>
          </c:tx>
          <c:spPr>
            <a:ln>
              <a:solidFill>
                <a:schemeClr val="bg2">
                  <a:lumMod val="75000"/>
                </a:schemeClr>
              </a:solidFill>
            </a:ln>
          </c:spPr>
          <c:marker>
            <c:symbol val="none"/>
          </c:marker>
          <c:cat>
            <c:numRef>
              <c:f>Marchés!$A$40:$A$44</c:f>
              <c:numCache>
                <c:formatCode>General</c:formatCode>
                <c:ptCount val="5"/>
                <c:pt idx="0">
                  <c:v>2019</c:v>
                </c:pt>
                <c:pt idx="1">
                  <c:v>2020</c:v>
                </c:pt>
                <c:pt idx="2">
                  <c:v>2021</c:v>
                </c:pt>
                <c:pt idx="3">
                  <c:v>2022</c:v>
                </c:pt>
                <c:pt idx="4">
                  <c:v>2023</c:v>
                </c:pt>
              </c:numCache>
            </c:numRef>
          </c:cat>
          <c:val>
            <c:numRef>
              <c:f>Marchés!$D$40:$D$44</c:f>
              <c:numCache>
                <c:formatCode>_-* #,##0_-;\-* #,##0_-;_-* "-"??_-;_-@_-</c:formatCode>
                <c:ptCount val="5"/>
                <c:pt idx="0">
                  <c:v>27.3</c:v>
                </c:pt>
                <c:pt idx="1">
                  <c:v>37.299999999999997</c:v>
                </c:pt>
                <c:pt idx="2">
                  <c:v>32.9</c:v>
                </c:pt>
                <c:pt idx="3">
                  <c:v>20.596373999999997</c:v>
                </c:pt>
                <c:pt idx="4">
                  <c:v>25.13186</c:v>
                </c:pt>
              </c:numCache>
            </c:numRef>
          </c:val>
          <c:smooth val="0"/>
          <c:extLst>
            <c:ext xmlns:c16="http://schemas.microsoft.com/office/drawing/2014/chart" uri="{C3380CC4-5D6E-409C-BE32-E72D297353CC}">
              <c16:uniqueId val="{00000002-E60A-419B-AABD-5CA27F3E42E2}"/>
            </c:ext>
          </c:extLst>
        </c:ser>
        <c:ser>
          <c:idx val="4"/>
          <c:order val="3"/>
          <c:tx>
            <c:strRef>
              <c:f>Marchés!$E$39</c:f>
              <c:strCache>
                <c:ptCount val="1"/>
                <c:pt idx="0">
                  <c:v>Amérique du Sud</c:v>
                </c:pt>
              </c:strCache>
            </c:strRef>
          </c:tx>
          <c:marker>
            <c:symbol val="none"/>
          </c:marker>
          <c:cat>
            <c:numRef>
              <c:f>Marchés!$A$40:$A$44</c:f>
              <c:numCache>
                <c:formatCode>General</c:formatCode>
                <c:ptCount val="5"/>
                <c:pt idx="0">
                  <c:v>2019</c:v>
                </c:pt>
                <c:pt idx="1">
                  <c:v>2020</c:v>
                </c:pt>
                <c:pt idx="2">
                  <c:v>2021</c:v>
                </c:pt>
                <c:pt idx="3">
                  <c:v>2022</c:v>
                </c:pt>
                <c:pt idx="4">
                  <c:v>2023</c:v>
                </c:pt>
              </c:numCache>
            </c:numRef>
          </c:cat>
          <c:val>
            <c:numRef>
              <c:f>Marchés!$E$40:$E$44</c:f>
              <c:numCache>
                <c:formatCode>_-* #,##0_-;\-* #,##0_-;_-* "-"??_-;_-@_-</c:formatCode>
                <c:ptCount val="5"/>
                <c:pt idx="0">
                  <c:v>1.9</c:v>
                </c:pt>
                <c:pt idx="1">
                  <c:v>1.6</c:v>
                </c:pt>
                <c:pt idx="2">
                  <c:v>2.1</c:v>
                </c:pt>
                <c:pt idx="3">
                  <c:v>2.5268470000000001</c:v>
                </c:pt>
                <c:pt idx="4">
                  <c:v>1.892943</c:v>
                </c:pt>
              </c:numCache>
            </c:numRef>
          </c:val>
          <c:smooth val="0"/>
          <c:extLst>
            <c:ext xmlns:c16="http://schemas.microsoft.com/office/drawing/2014/chart" uri="{C3380CC4-5D6E-409C-BE32-E72D297353CC}">
              <c16:uniqueId val="{00000003-E60A-419B-AABD-5CA27F3E42E2}"/>
            </c:ext>
          </c:extLst>
        </c:ser>
        <c:ser>
          <c:idx val="5"/>
          <c:order val="4"/>
          <c:tx>
            <c:strRef>
              <c:f>Marchés!$F$39</c:f>
              <c:strCache>
                <c:ptCount val="1"/>
                <c:pt idx="0">
                  <c:v>Afrique Inde Moyen-Orient</c:v>
                </c:pt>
              </c:strCache>
            </c:strRef>
          </c:tx>
          <c:marker>
            <c:symbol val="none"/>
          </c:marker>
          <c:cat>
            <c:numRef>
              <c:f>Marchés!$A$40:$A$44</c:f>
              <c:numCache>
                <c:formatCode>General</c:formatCode>
                <c:ptCount val="5"/>
                <c:pt idx="0">
                  <c:v>2019</c:v>
                </c:pt>
                <c:pt idx="1">
                  <c:v>2020</c:v>
                </c:pt>
                <c:pt idx="2">
                  <c:v>2021</c:v>
                </c:pt>
                <c:pt idx="3">
                  <c:v>2022</c:v>
                </c:pt>
                <c:pt idx="4">
                  <c:v>2023</c:v>
                </c:pt>
              </c:numCache>
            </c:numRef>
          </c:cat>
          <c:val>
            <c:numRef>
              <c:f>Marchés!$F$40:$F$44</c:f>
              <c:numCache>
                <c:formatCode>_-* #,##0_-;\-* #,##0_-;_-* "-"??_-;_-@_-</c:formatCode>
                <c:ptCount val="5"/>
                <c:pt idx="0">
                  <c:v>4.2</c:v>
                </c:pt>
                <c:pt idx="1">
                  <c:v>2.2999999999999998</c:v>
                </c:pt>
                <c:pt idx="2">
                  <c:v>3.8</c:v>
                </c:pt>
                <c:pt idx="3">
                  <c:v>5.276281</c:v>
                </c:pt>
                <c:pt idx="4">
                  <c:v>5.8461689999999997</c:v>
                </c:pt>
              </c:numCache>
            </c:numRef>
          </c:val>
          <c:smooth val="0"/>
          <c:extLst>
            <c:ext xmlns:c16="http://schemas.microsoft.com/office/drawing/2014/chart" uri="{C3380CC4-5D6E-409C-BE32-E72D297353CC}">
              <c16:uniqueId val="{00000004-E60A-419B-AABD-5CA27F3E42E2}"/>
            </c:ext>
          </c:extLst>
        </c:ser>
        <c:dLbls>
          <c:showLegendKey val="0"/>
          <c:showVal val="0"/>
          <c:showCatName val="0"/>
          <c:showSerName val="0"/>
          <c:showPercent val="0"/>
          <c:showBubbleSize val="0"/>
        </c:dLbls>
        <c:smooth val="0"/>
        <c:axId val="215808640"/>
        <c:axId val="222695808"/>
      </c:lineChart>
      <c:catAx>
        <c:axId val="215808640"/>
        <c:scaling>
          <c:orientation val="minMax"/>
        </c:scaling>
        <c:delete val="0"/>
        <c:axPos val="b"/>
        <c:numFmt formatCode="General" sourceLinked="1"/>
        <c:majorTickMark val="out"/>
        <c:minorTickMark val="none"/>
        <c:tickLblPos val="nextTo"/>
        <c:crossAx val="222695808"/>
        <c:crosses val="autoZero"/>
        <c:auto val="1"/>
        <c:lblAlgn val="ctr"/>
        <c:lblOffset val="100"/>
        <c:noMultiLvlLbl val="0"/>
      </c:catAx>
      <c:valAx>
        <c:axId val="222695808"/>
        <c:scaling>
          <c:orientation val="minMax"/>
        </c:scaling>
        <c:delete val="0"/>
        <c:axPos val="l"/>
        <c:majorGridlines/>
        <c:numFmt formatCode="_-* #,##0_-;\-* #,##0_-;_-* &quot;-&quot;??_-;_-@_-" sourceLinked="1"/>
        <c:majorTickMark val="out"/>
        <c:minorTickMark val="none"/>
        <c:tickLblPos val="nextTo"/>
        <c:crossAx val="215808640"/>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161305198836872"/>
          <c:y val="0.27773114259987747"/>
          <c:w val="0.57071869658708729"/>
          <c:h val="0.57188450174802541"/>
        </c:manualLayout>
      </c:layout>
      <c:lineChart>
        <c:grouping val="standard"/>
        <c:varyColors val="0"/>
        <c:ser>
          <c:idx val="1"/>
          <c:order val="0"/>
          <c:tx>
            <c:strRef>
              <c:f>Marchés!$B$53</c:f>
              <c:strCache>
                <c:ptCount val="1"/>
                <c:pt idx="0">
                  <c:v>Europe (1)</c:v>
                </c:pt>
              </c:strCache>
            </c:strRef>
          </c:tx>
          <c:marker>
            <c:symbol val="none"/>
          </c:marker>
          <c:cat>
            <c:numRef>
              <c:f>Marchés!$A$54:$A$58</c:f>
              <c:numCache>
                <c:formatCode>General</c:formatCode>
                <c:ptCount val="5"/>
                <c:pt idx="0">
                  <c:v>2019</c:v>
                </c:pt>
                <c:pt idx="1">
                  <c:v>2020</c:v>
                </c:pt>
                <c:pt idx="2">
                  <c:v>2021</c:v>
                </c:pt>
                <c:pt idx="3">
                  <c:v>2022</c:v>
                </c:pt>
                <c:pt idx="4">
                  <c:v>2023</c:v>
                </c:pt>
              </c:numCache>
            </c:numRef>
          </c:cat>
          <c:val>
            <c:numRef>
              <c:f>Marchés!$B$54:$B$58</c:f>
              <c:numCache>
                <c:formatCode>0.0</c:formatCode>
                <c:ptCount val="5"/>
                <c:pt idx="0">
                  <c:v>24.3</c:v>
                </c:pt>
                <c:pt idx="1">
                  <c:v>23.7</c:v>
                </c:pt>
                <c:pt idx="2">
                  <c:v>26.6</c:v>
                </c:pt>
                <c:pt idx="3">
                  <c:v>27.528756999999999</c:v>
                </c:pt>
                <c:pt idx="4">
                  <c:v>25.521674999999998</c:v>
                </c:pt>
              </c:numCache>
            </c:numRef>
          </c:val>
          <c:smooth val="0"/>
          <c:extLst>
            <c:ext xmlns:c16="http://schemas.microsoft.com/office/drawing/2014/chart" uri="{C3380CC4-5D6E-409C-BE32-E72D297353CC}">
              <c16:uniqueId val="{00000000-7004-476B-AFE7-2E5BF30B183C}"/>
            </c:ext>
          </c:extLst>
        </c:ser>
        <c:ser>
          <c:idx val="2"/>
          <c:order val="1"/>
          <c:tx>
            <c:strRef>
              <c:f>Marchés!$C$53</c:f>
              <c:strCache>
                <c:ptCount val="1"/>
                <c:pt idx="0">
                  <c:v>Amérique du Nord (2)</c:v>
                </c:pt>
              </c:strCache>
            </c:strRef>
          </c:tx>
          <c:marker>
            <c:symbol val="none"/>
          </c:marker>
          <c:cat>
            <c:numRef>
              <c:f>Marchés!$A$54:$A$58</c:f>
              <c:numCache>
                <c:formatCode>General</c:formatCode>
                <c:ptCount val="5"/>
                <c:pt idx="0">
                  <c:v>2019</c:v>
                </c:pt>
                <c:pt idx="1">
                  <c:v>2020</c:v>
                </c:pt>
                <c:pt idx="2">
                  <c:v>2021</c:v>
                </c:pt>
                <c:pt idx="3">
                  <c:v>2022</c:v>
                </c:pt>
                <c:pt idx="4">
                  <c:v>2023</c:v>
                </c:pt>
              </c:numCache>
            </c:numRef>
          </c:cat>
          <c:val>
            <c:numRef>
              <c:f>Marchés!$C$54:$C$58</c:f>
              <c:numCache>
                <c:formatCode>0.0</c:formatCode>
                <c:ptCount val="5"/>
                <c:pt idx="0">
                  <c:v>26.6</c:v>
                </c:pt>
                <c:pt idx="1">
                  <c:v>26.2</c:v>
                </c:pt>
                <c:pt idx="2">
                  <c:v>31.8</c:v>
                </c:pt>
                <c:pt idx="3">
                  <c:v>35.746597999999999</c:v>
                </c:pt>
                <c:pt idx="4">
                  <c:v>30.528279999999999</c:v>
                </c:pt>
              </c:numCache>
            </c:numRef>
          </c:val>
          <c:smooth val="0"/>
          <c:extLst>
            <c:ext xmlns:c16="http://schemas.microsoft.com/office/drawing/2014/chart" uri="{C3380CC4-5D6E-409C-BE32-E72D297353CC}">
              <c16:uniqueId val="{00000001-7004-476B-AFE7-2E5BF30B183C}"/>
            </c:ext>
          </c:extLst>
        </c:ser>
        <c:ser>
          <c:idx val="3"/>
          <c:order val="2"/>
          <c:tx>
            <c:strRef>
              <c:f>Marchés!$D$53</c:f>
              <c:strCache>
                <c:ptCount val="1"/>
                <c:pt idx="0">
                  <c:v>Asie (hors Inde)</c:v>
                </c:pt>
              </c:strCache>
            </c:strRef>
          </c:tx>
          <c:marker>
            <c:symbol val="none"/>
          </c:marker>
          <c:cat>
            <c:numRef>
              <c:f>Marchés!$A$54:$A$58</c:f>
              <c:numCache>
                <c:formatCode>General</c:formatCode>
                <c:ptCount val="5"/>
                <c:pt idx="0">
                  <c:v>2019</c:v>
                </c:pt>
                <c:pt idx="1">
                  <c:v>2020</c:v>
                </c:pt>
                <c:pt idx="2">
                  <c:v>2021</c:v>
                </c:pt>
                <c:pt idx="3">
                  <c:v>2022</c:v>
                </c:pt>
                <c:pt idx="4">
                  <c:v>2023</c:v>
                </c:pt>
              </c:numCache>
            </c:numRef>
          </c:cat>
          <c:val>
            <c:numRef>
              <c:f>Marchés!$D$54:$D$58</c:f>
              <c:numCache>
                <c:formatCode>0.0</c:formatCode>
                <c:ptCount val="5"/>
                <c:pt idx="0">
                  <c:v>80.5</c:v>
                </c:pt>
                <c:pt idx="1">
                  <c:v>68.400000000000006</c:v>
                </c:pt>
                <c:pt idx="2">
                  <c:v>66.3</c:v>
                </c:pt>
                <c:pt idx="3">
                  <c:v>60.756453</c:v>
                </c:pt>
                <c:pt idx="4">
                  <c:v>57.889162999999996</c:v>
                </c:pt>
              </c:numCache>
            </c:numRef>
          </c:val>
          <c:smooth val="0"/>
          <c:extLst>
            <c:ext xmlns:c16="http://schemas.microsoft.com/office/drawing/2014/chart" uri="{C3380CC4-5D6E-409C-BE32-E72D297353CC}">
              <c16:uniqueId val="{00000002-7004-476B-AFE7-2E5BF30B183C}"/>
            </c:ext>
          </c:extLst>
        </c:ser>
        <c:ser>
          <c:idx val="4"/>
          <c:order val="3"/>
          <c:tx>
            <c:strRef>
              <c:f>Marchés!$E$53</c:f>
              <c:strCache>
                <c:ptCount val="1"/>
                <c:pt idx="0">
                  <c:v>Amérique du Sud</c:v>
                </c:pt>
              </c:strCache>
            </c:strRef>
          </c:tx>
          <c:marker>
            <c:symbol val="none"/>
          </c:marker>
          <c:cat>
            <c:numRef>
              <c:f>Marchés!$A$54:$A$58</c:f>
              <c:numCache>
                <c:formatCode>General</c:formatCode>
                <c:ptCount val="5"/>
                <c:pt idx="0">
                  <c:v>2019</c:v>
                </c:pt>
                <c:pt idx="1">
                  <c:v>2020</c:v>
                </c:pt>
                <c:pt idx="2">
                  <c:v>2021</c:v>
                </c:pt>
                <c:pt idx="3">
                  <c:v>2022</c:v>
                </c:pt>
                <c:pt idx="4">
                  <c:v>2023</c:v>
                </c:pt>
              </c:numCache>
            </c:numRef>
          </c:cat>
          <c:val>
            <c:numRef>
              <c:f>Marchés!$E$54:$E$58</c:f>
              <c:numCache>
                <c:formatCode>0.0</c:formatCode>
                <c:ptCount val="5"/>
                <c:pt idx="0">
                  <c:v>12.5</c:v>
                </c:pt>
                <c:pt idx="1">
                  <c:v>11.8</c:v>
                </c:pt>
                <c:pt idx="2">
                  <c:v>15.3</c:v>
                </c:pt>
                <c:pt idx="3">
                  <c:v>15.511449000000001</c:v>
                </c:pt>
                <c:pt idx="4">
                  <c:v>16.400327999999998</c:v>
                </c:pt>
              </c:numCache>
            </c:numRef>
          </c:val>
          <c:smooth val="0"/>
          <c:extLst>
            <c:ext xmlns:c16="http://schemas.microsoft.com/office/drawing/2014/chart" uri="{C3380CC4-5D6E-409C-BE32-E72D297353CC}">
              <c16:uniqueId val="{00000003-7004-476B-AFE7-2E5BF30B183C}"/>
            </c:ext>
          </c:extLst>
        </c:ser>
        <c:ser>
          <c:idx val="5"/>
          <c:order val="4"/>
          <c:tx>
            <c:strRef>
              <c:f>Marchés!$F$53</c:f>
              <c:strCache>
                <c:ptCount val="1"/>
                <c:pt idx="0">
                  <c:v>Afrique Inde Moyen-Orient</c:v>
                </c:pt>
              </c:strCache>
            </c:strRef>
          </c:tx>
          <c:marker>
            <c:symbol val="none"/>
          </c:marker>
          <c:cat>
            <c:numRef>
              <c:f>Marchés!$A$54:$A$58</c:f>
              <c:numCache>
                <c:formatCode>General</c:formatCode>
                <c:ptCount val="5"/>
                <c:pt idx="0">
                  <c:v>2019</c:v>
                </c:pt>
                <c:pt idx="1">
                  <c:v>2020</c:v>
                </c:pt>
                <c:pt idx="2">
                  <c:v>2021</c:v>
                </c:pt>
                <c:pt idx="3">
                  <c:v>2022</c:v>
                </c:pt>
                <c:pt idx="4">
                  <c:v>2023</c:v>
                </c:pt>
              </c:numCache>
            </c:numRef>
          </c:cat>
          <c:val>
            <c:numRef>
              <c:f>Marchés!$F$54:$F$58</c:f>
              <c:numCache>
                <c:formatCode>0.0</c:formatCode>
                <c:ptCount val="5"/>
                <c:pt idx="0">
                  <c:v>31</c:v>
                </c:pt>
                <c:pt idx="1">
                  <c:v>25.6</c:v>
                </c:pt>
                <c:pt idx="2">
                  <c:v>27.6</c:v>
                </c:pt>
                <c:pt idx="3">
                  <c:v>28.721267999999998</c:v>
                </c:pt>
                <c:pt idx="4">
                  <c:v>28.880157000000001</c:v>
                </c:pt>
              </c:numCache>
            </c:numRef>
          </c:val>
          <c:smooth val="0"/>
          <c:extLst>
            <c:ext xmlns:c16="http://schemas.microsoft.com/office/drawing/2014/chart" uri="{C3380CC4-5D6E-409C-BE32-E72D297353CC}">
              <c16:uniqueId val="{00000004-7004-476B-AFE7-2E5BF30B183C}"/>
            </c:ext>
          </c:extLst>
        </c:ser>
        <c:dLbls>
          <c:showLegendKey val="0"/>
          <c:showVal val="0"/>
          <c:showCatName val="0"/>
          <c:showSerName val="0"/>
          <c:showPercent val="0"/>
          <c:showBubbleSize val="0"/>
        </c:dLbls>
        <c:smooth val="0"/>
        <c:axId val="222743552"/>
        <c:axId val="222167808"/>
      </c:lineChart>
      <c:catAx>
        <c:axId val="222743552"/>
        <c:scaling>
          <c:orientation val="minMax"/>
        </c:scaling>
        <c:delete val="0"/>
        <c:axPos val="b"/>
        <c:numFmt formatCode="General" sourceLinked="1"/>
        <c:majorTickMark val="out"/>
        <c:minorTickMark val="none"/>
        <c:tickLblPos val="nextTo"/>
        <c:crossAx val="222167808"/>
        <c:crosses val="autoZero"/>
        <c:auto val="1"/>
        <c:lblAlgn val="ctr"/>
        <c:lblOffset val="100"/>
        <c:noMultiLvlLbl val="0"/>
      </c:catAx>
      <c:valAx>
        <c:axId val="222167808"/>
        <c:scaling>
          <c:orientation val="minMax"/>
        </c:scaling>
        <c:delete val="0"/>
        <c:axPos val="l"/>
        <c:majorGridlines/>
        <c:numFmt formatCode="0.0" sourceLinked="1"/>
        <c:majorTickMark val="out"/>
        <c:minorTickMark val="none"/>
        <c:tickLblPos val="nextTo"/>
        <c:crossAx val="222743552"/>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6"/>
              </a:solidFill>
            </c:spPr>
            <c:extLst>
              <c:ext xmlns:c16="http://schemas.microsoft.com/office/drawing/2014/chart" uri="{C3380CC4-5D6E-409C-BE32-E72D297353CC}">
                <c16:uniqueId val="{00000001-B830-4EB1-BF15-7B1A0269C7CA}"/>
              </c:ext>
            </c:extLst>
          </c:dPt>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Marchés!$A$74:$A$78</c:f>
              <c:numCache>
                <c:formatCode>General</c:formatCode>
                <c:ptCount val="5"/>
                <c:pt idx="0">
                  <c:v>2019</c:v>
                </c:pt>
                <c:pt idx="1">
                  <c:v>2020</c:v>
                </c:pt>
                <c:pt idx="2">
                  <c:v>2021</c:v>
                </c:pt>
                <c:pt idx="3">
                  <c:v>2022</c:v>
                </c:pt>
                <c:pt idx="4">
                  <c:v>2023</c:v>
                </c:pt>
              </c:numCache>
            </c:numRef>
          </c:cat>
          <c:val>
            <c:numRef>
              <c:f>Marchés!$B$74:$B$78</c:f>
              <c:numCache>
                <c:formatCode>0</c:formatCode>
                <c:ptCount val="5"/>
                <c:pt idx="0">
                  <c:v>100</c:v>
                </c:pt>
                <c:pt idx="1">
                  <c:v>83.999999999999986</c:v>
                </c:pt>
                <c:pt idx="2">
                  <c:v>91.026599999999988</c:v>
                </c:pt>
                <c:pt idx="3">
                  <c:v>96.488195999999746</c:v>
                </c:pt>
                <c:pt idx="4">
                  <c:v>97.818897637795274</c:v>
                </c:pt>
              </c:numCache>
            </c:numRef>
          </c:val>
          <c:extLst>
            <c:ext xmlns:c16="http://schemas.microsoft.com/office/drawing/2014/chart" uri="{C3380CC4-5D6E-409C-BE32-E72D297353CC}">
              <c16:uniqueId val="{00000002-B830-4EB1-BF15-7B1A0269C7C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'[2]Site Web  Marchés'!$A$83:$A$87</c:f>
              <c:numCache>
                <c:formatCode>General</c:formatCode>
                <c:ptCount val="5"/>
                <c:pt idx="0">
                  <c:v>2018</c:v>
                </c:pt>
                <c:pt idx="1">
                  <c:v>2019</c:v>
                </c:pt>
                <c:pt idx="2">
                  <c:v>2020</c:v>
                </c:pt>
                <c:pt idx="3">
                  <c:v>2021</c:v>
                </c:pt>
                <c:pt idx="4">
                  <c:v>2022</c:v>
                </c:pt>
              </c:numCache>
            </c:numRef>
          </c:cat>
          <c:val>
            <c:numRef>
              <c:f>'[2]Site Web  Marchés'!$B$83:$B$87</c:f>
              <c:numCache>
                <c:formatCode>General</c:formatCode>
                <c:ptCount val="5"/>
                <c:pt idx="0">
                  <c:v>100</c:v>
                </c:pt>
                <c:pt idx="1">
                  <c:v>99.137931034482762</c:v>
                </c:pt>
                <c:pt idx="2">
                  <c:v>80.202586206896555</c:v>
                </c:pt>
                <c:pt idx="3">
                  <c:v>100.5580025862069</c:v>
                </c:pt>
                <c:pt idx="4">
                  <c:v>98.04405252155172</c:v>
                </c:pt>
              </c:numCache>
            </c:numRef>
          </c:val>
          <c:extLst>
            <c:ext xmlns:c16="http://schemas.microsoft.com/office/drawing/2014/chart" uri="{C3380CC4-5D6E-409C-BE32-E72D297353CC}">
              <c16:uniqueId val="{00000000-A235-4BB9-84A0-B6E1047C4711}"/>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6"/>
              </a:solidFill>
            </c:spPr>
            <c:extLst>
              <c:ext xmlns:c16="http://schemas.microsoft.com/office/drawing/2014/chart" uri="{C3380CC4-5D6E-409C-BE32-E72D297353CC}">
                <c16:uniqueId val="{00000001-2514-4B96-8121-D97DFE078E99}"/>
              </c:ext>
            </c:extLst>
          </c:dPt>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Marchés!$A$93:$A$97</c:f>
              <c:numCache>
                <c:formatCode>General</c:formatCode>
                <c:ptCount val="5"/>
                <c:pt idx="0">
                  <c:v>2019</c:v>
                </c:pt>
                <c:pt idx="1">
                  <c:v>2020</c:v>
                </c:pt>
                <c:pt idx="2">
                  <c:v>2021</c:v>
                </c:pt>
                <c:pt idx="3">
                  <c:v>2022</c:v>
                </c:pt>
                <c:pt idx="4">
                  <c:v>2023</c:v>
                </c:pt>
              </c:numCache>
            </c:numRef>
          </c:cat>
          <c:val>
            <c:numRef>
              <c:f>Marchés!$B$93:$B$97</c:f>
              <c:numCache>
                <c:formatCode>0</c:formatCode>
                <c:ptCount val="5"/>
                <c:pt idx="0">
                  <c:v>100</c:v>
                </c:pt>
                <c:pt idx="1">
                  <c:v>98.936170212765958</c:v>
                </c:pt>
                <c:pt idx="2">
                  <c:v>115.08255319148937</c:v>
                </c:pt>
                <c:pt idx="3">
                  <c:v>118.0746995744681</c:v>
                </c:pt>
                <c:pt idx="4">
                  <c:v>105.95444895589688</c:v>
                </c:pt>
              </c:numCache>
            </c:numRef>
          </c:val>
          <c:extLst>
            <c:ext xmlns:c16="http://schemas.microsoft.com/office/drawing/2014/chart" uri="{C3380CC4-5D6E-409C-BE32-E72D297353CC}">
              <c16:uniqueId val="{00000002-2514-4B96-8121-D97DFE078E99}"/>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6414331160250216E-3"/>
          <c:y val="1.1483276820613288E-3"/>
          <c:w val="0.98398662003953175"/>
          <c:h val="0.8269059892693269"/>
        </c:manualLayout>
      </c:layout>
      <c:barChart>
        <c:barDir val="col"/>
        <c:grouping val="clustered"/>
        <c:varyColors val="0"/>
        <c:ser>
          <c:idx val="0"/>
          <c:order val="0"/>
          <c:invertIfNegative val="0"/>
          <c:dPt>
            <c:idx val="6"/>
            <c:invertIfNegative val="0"/>
            <c:bubble3D val="0"/>
            <c:spPr>
              <a:solidFill>
                <a:schemeClr val="accent1"/>
              </a:solidFill>
            </c:spPr>
            <c:extLst>
              <c:ext xmlns:c16="http://schemas.microsoft.com/office/drawing/2014/chart" uri="{C3380CC4-5D6E-409C-BE32-E72D297353CC}">
                <c16:uniqueId val="{00000001-0D99-400F-B007-2B461DBEC6AE}"/>
              </c:ext>
            </c:extLst>
          </c:dPt>
          <c:dPt>
            <c:idx val="7"/>
            <c:invertIfNegative val="0"/>
            <c:bubble3D val="0"/>
            <c:spPr>
              <a:solidFill>
                <a:srgbClr val="0070C0"/>
              </a:solidFill>
            </c:spPr>
            <c:extLst>
              <c:ext xmlns:c16="http://schemas.microsoft.com/office/drawing/2014/chart" uri="{C3380CC4-5D6E-409C-BE32-E72D297353CC}">
                <c16:uniqueId val="{00000003-0D99-400F-B007-2B461DBEC6AE}"/>
              </c:ext>
            </c:extLst>
          </c:dPt>
          <c:dPt>
            <c:idx val="10"/>
            <c:invertIfNegative val="0"/>
            <c:bubble3D val="0"/>
            <c:spPr>
              <a:solidFill>
                <a:schemeClr val="accent6"/>
              </a:solidFill>
            </c:spPr>
            <c:extLst>
              <c:ext xmlns:c16="http://schemas.microsoft.com/office/drawing/2014/chart" uri="{C3380CC4-5D6E-409C-BE32-E72D297353CC}">
                <c16:uniqueId val="{00000004-A8C1-42D0-ACFB-6FDCEFE5A35F}"/>
              </c:ext>
            </c:extLst>
          </c:dPt>
          <c:dLbls>
            <c:dLbl>
              <c:idx val="0"/>
              <c:tx>
                <c:rich>
                  <a:bodyPr/>
                  <a:lstStyle/>
                  <a:p>
                    <a:r>
                      <a:rPr lang="en-US"/>
                      <a:t>-0,0 %</a:t>
                    </a:r>
                  </a:p>
                </c:rich>
              </c:tx>
              <c:dLblPos val="outEnd"/>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4-0D99-400F-B007-2B461DBEC6AE}"/>
                </c:ext>
              </c:extLst>
            </c:dLbl>
            <c:spPr>
              <a:noFill/>
              <a:ln>
                <a:noFill/>
              </a:ln>
              <a:effectLst/>
            </c:spPr>
            <c:txPr>
              <a:bodyPr wrap="square" lIns="38100" tIns="19050" rIns="38100" bIns="19050" anchor="ctr">
                <a:spAutoFit/>
              </a:bodyPr>
              <a:lstStyle/>
              <a:p>
                <a:pPr>
                  <a:defRPr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Ventes!$A$3:$A$15</c15:sqref>
                  </c15:fullRef>
                </c:ext>
              </c:extLst>
              <c:f>Ventes!$A$5:$A$15</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extLst>
                <c:ext xmlns:c15="http://schemas.microsoft.com/office/drawing/2012/chart" uri="{02D57815-91ED-43cb-92C2-25804820EDAC}">
                  <c15:fullRef>
                    <c15:sqref>Ventes!$B$3:$B$15</c15:sqref>
                  </c15:fullRef>
                </c:ext>
              </c:extLst>
              <c:f>Ventes!$B$5:$B$15</c:f>
              <c:numCache>
                <c:formatCode>\+0.0%;\-0.0%</c:formatCode>
                <c:ptCount val="11"/>
                <c:pt idx="0">
                  <c:v>0</c:v>
                </c:pt>
                <c:pt idx="1">
                  <c:v>7.0000000000000001E-3</c:v>
                </c:pt>
                <c:pt idx="2">
                  <c:v>3.2000000000000001E-2</c:v>
                </c:pt>
                <c:pt idx="3">
                  <c:v>2.1000000000000001E-2</c:v>
                </c:pt>
                <c:pt idx="4">
                  <c:v>2.5999999999999999E-2</c:v>
                </c:pt>
                <c:pt idx="5">
                  <c:v>8.9999999999999993E-3</c:v>
                </c:pt>
                <c:pt idx="6">
                  <c:v>-1.2E-2</c:v>
                </c:pt>
                <c:pt idx="7">
                  <c:v>-0.14000000000000001</c:v>
                </c:pt>
                <c:pt idx="8">
                  <c:v>0.11799999999999999</c:v>
                </c:pt>
                <c:pt idx="9">
                  <c:v>-0.02</c:v>
                </c:pt>
                <c:pt idx="10">
                  <c:v>-4.6724608306164546E-2</c:v>
                </c:pt>
              </c:numCache>
            </c:numRef>
          </c:val>
          <c:extLst>
            <c:ext xmlns:c16="http://schemas.microsoft.com/office/drawing/2014/chart" uri="{C3380CC4-5D6E-409C-BE32-E72D297353CC}">
              <c16:uniqueId val="{00000005-0D99-400F-B007-2B461DBEC6AE}"/>
            </c:ext>
          </c:extLst>
        </c:ser>
        <c:dLbls>
          <c:showLegendKey val="0"/>
          <c:showVal val="0"/>
          <c:showCatName val="0"/>
          <c:showSerName val="0"/>
          <c:showPercent val="0"/>
          <c:showBubbleSize val="0"/>
        </c:dLbls>
        <c:gapWidth val="110"/>
        <c:axId val="223216384"/>
        <c:axId val="223217920"/>
      </c:barChart>
      <c:catAx>
        <c:axId val="223216384"/>
        <c:scaling>
          <c:orientation val="minMax"/>
        </c:scaling>
        <c:delete val="0"/>
        <c:axPos val="b"/>
        <c:numFmt formatCode="General" sourceLinked="1"/>
        <c:majorTickMark val="none"/>
        <c:minorTickMark val="none"/>
        <c:tickLblPos val="low"/>
        <c:spPr>
          <a:ln w="12700">
            <a:solidFill>
              <a:srgbClr val="808080"/>
            </a:solidFill>
            <a:prstDash val="solid"/>
          </a:ln>
        </c:spPr>
        <c:txPr>
          <a:bodyPr rot="0" vert="horz"/>
          <a:lstStyle/>
          <a:p>
            <a:pPr>
              <a:defRPr sz="925" b="1" i="0" u="none" strike="noStrike" baseline="0">
                <a:solidFill>
                  <a:srgbClr val="000000"/>
                </a:solidFill>
                <a:latin typeface="Arial"/>
                <a:ea typeface="Arial"/>
                <a:cs typeface="Arial"/>
              </a:defRPr>
            </a:pPr>
            <a:endParaRPr lang="fr-FR"/>
          </a:p>
        </c:txPr>
        <c:crossAx val="223217920"/>
        <c:crosses val="autoZero"/>
        <c:auto val="1"/>
        <c:lblAlgn val="ctr"/>
        <c:lblOffset val="100"/>
        <c:tickLblSkip val="1"/>
        <c:tickMarkSkip val="1"/>
        <c:noMultiLvlLbl val="0"/>
      </c:catAx>
      <c:valAx>
        <c:axId val="223217920"/>
        <c:scaling>
          <c:orientation val="minMax"/>
        </c:scaling>
        <c:delete val="1"/>
        <c:axPos val="l"/>
        <c:numFmt formatCode="\+0.0%;\-0.0%" sourceLinked="1"/>
        <c:majorTickMark val="out"/>
        <c:minorTickMark val="none"/>
        <c:tickLblPos val="nextTo"/>
        <c:crossAx val="223216384"/>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paperSize="9" orientation="landscape" horizontalDpi="1200" verticalDpi="1200"/>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0"/>
          <c:w val="0.9863650958290362"/>
          <c:h val="0.7918026093995858"/>
        </c:manualLayout>
      </c:layout>
      <c:barChart>
        <c:barDir val="col"/>
        <c:grouping val="clustered"/>
        <c:varyColors val="0"/>
        <c:ser>
          <c:idx val="1"/>
          <c:order val="0"/>
          <c:spPr>
            <a:solidFill>
              <a:schemeClr val="accent1"/>
            </a:solidFill>
          </c:spPr>
          <c:invertIfNegative val="0"/>
          <c:dPt>
            <c:idx val="2"/>
            <c:invertIfNegative val="0"/>
            <c:bubble3D val="0"/>
            <c:extLst>
              <c:ext xmlns:c16="http://schemas.microsoft.com/office/drawing/2014/chart" uri="{C3380CC4-5D6E-409C-BE32-E72D297353CC}">
                <c16:uniqueId val="{00000000-48D4-4EC8-8311-A39A116DDFE2}"/>
              </c:ext>
            </c:extLst>
          </c:dPt>
          <c:dPt>
            <c:idx val="3"/>
            <c:invertIfNegative val="0"/>
            <c:bubble3D val="0"/>
            <c:extLst>
              <c:ext xmlns:c16="http://schemas.microsoft.com/office/drawing/2014/chart" uri="{C3380CC4-5D6E-409C-BE32-E72D297353CC}">
                <c16:uniqueId val="{00000001-48D4-4EC8-8311-A39A116DDFE2}"/>
              </c:ext>
            </c:extLst>
          </c:dPt>
          <c:dPt>
            <c:idx val="4"/>
            <c:invertIfNegative val="0"/>
            <c:bubble3D val="0"/>
            <c:spPr>
              <a:solidFill>
                <a:schemeClr val="accent6"/>
              </a:solidFill>
            </c:spPr>
            <c:extLst>
              <c:ext xmlns:c16="http://schemas.microsoft.com/office/drawing/2014/chart" uri="{C3380CC4-5D6E-409C-BE32-E72D297353CC}">
                <c16:uniqueId val="{00000003-48D4-4EC8-8311-A39A116DDFE2}"/>
              </c:ext>
            </c:extLst>
          </c:dPt>
          <c:dLbls>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Ventes!$A$19:$A$24</c15:sqref>
                  </c15:fullRef>
                </c:ext>
              </c:extLst>
              <c:f>Ventes!$A$20:$A$24</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Ventes!$B$19:$B$24</c15:sqref>
                  </c15:fullRef>
                </c:ext>
              </c:extLst>
              <c:f>Ventes!$B$20:$B$24</c:f>
              <c:numCache>
                <c:formatCode>0</c:formatCode>
                <c:ptCount val="5"/>
                <c:pt idx="0">
                  <c:v>24135</c:v>
                </c:pt>
                <c:pt idx="1">
                  <c:v>20469</c:v>
                </c:pt>
                <c:pt idx="2">
                  <c:v>23795</c:v>
                </c:pt>
                <c:pt idx="3">
                  <c:v>28590</c:v>
                </c:pt>
                <c:pt idx="4">
                  <c:v>28343</c:v>
                </c:pt>
              </c:numCache>
            </c:numRef>
          </c:val>
          <c:extLst>
            <c:ext xmlns:c16="http://schemas.microsoft.com/office/drawing/2014/chart" uri="{C3380CC4-5D6E-409C-BE32-E72D297353CC}">
              <c16:uniqueId val="{00000004-48D4-4EC8-8311-A39A116DDFE2}"/>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7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1"/>
          <c:order val="1"/>
          <c:tx>
            <c:strRef>
              <c:f>Ventes!$A$28</c:f>
              <c:strCache>
                <c:ptCount val="1"/>
                <c:pt idx="0">
                  <c:v>Automobile **</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Ventes!$B$27:$G$27</c:f>
              <c:strCache>
                <c:ptCount val="6"/>
                <c:pt idx="0">
                  <c:v>2018 *</c:v>
                </c:pt>
                <c:pt idx="1">
                  <c:v>2019</c:v>
                </c:pt>
                <c:pt idx="2">
                  <c:v>2020</c:v>
                </c:pt>
                <c:pt idx="3">
                  <c:v>2021</c:v>
                </c:pt>
                <c:pt idx="4">
                  <c:v>2022</c:v>
                </c:pt>
                <c:pt idx="5">
                  <c:v>2023</c:v>
                </c:pt>
              </c:strCache>
            </c:strRef>
          </c:cat>
          <c:val>
            <c:numRef>
              <c:f>Ventes!$B$28:$G$28</c:f>
              <c:numCache>
                <c:formatCode>0%</c:formatCode>
                <c:ptCount val="6"/>
                <c:pt idx="0">
                  <c:v>0.51</c:v>
                </c:pt>
                <c:pt idx="1">
                  <c:v>0.49</c:v>
                </c:pt>
                <c:pt idx="2">
                  <c:v>0.5</c:v>
                </c:pt>
                <c:pt idx="3">
                  <c:v>0.50422357638159276</c:v>
                </c:pt>
                <c:pt idx="4">
                  <c:v>0.49451381219090595</c:v>
                </c:pt>
                <c:pt idx="5">
                  <c:v>0.5059097484387679</c:v>
                </c:pt>
              </c:numCache>
            </c:numRef>
          </c:val>
          <c:extLst>
            <c:ext xmlns:c16="http://schemas.microsoft.com/office/drawing/2014/chart" uri="{C3380CC4-5D6E-409C-BE32-E72D297353CC}">
              <c16:uniqueId val="{00000001-A2B7-4763-B6F1-B0A81EED0BEB}"/>
            </c:ext>
          </c:extLst>
        </c:ser>
        <c:ser>
          <c:idx val="2"/>
          <c:order val="2"/>
          <c:tx>
            <c:strRef>
              <c:f>Ventes!$A$29</c:f>
              <c:strCache>
                <c:ptCount val="1"/>
                <c:pt idx="0">
                  <c:v>Transport routier **</c:v>
                </c:pt>
              </c:strCache>
            </c:strRef>
          </c:tx>
          <c:spPr>
            <a:solidFill>
              <a:schemeClr val="accent5"/>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Ventes!$B$27:$G$27</c:f>
              <c:strCache>
                <c:ptCount val="6"/>
                <c:pt idx="0">
                  <c:v>2018 *</c:v>
                </c:pt>
                <c:pt idx="1">
                  <c:v>2019</c:v>
                </c:pt>
                <c:pt idx="2">
                  <c:v>2020</c:v>
                </c:pt>
                <c:pt idx="3">
                  <c:v>2021</c:v>
                </c:pt>
                <c:pt idx="4">
                  <c:v>2022</c:v>
                </c:pt>
                <c:pt idx="5">
                  <c:v>2023</c:v>
                </c:pt>
              </c:strCache>
            </c:strRef>
          </c:cat>
          <c:val>
            <c:numRef>
              <c:f>Ventes!$B$29:$G$29</c:f>
              <c:numCache>
                <c:formatCode>0%</c:formatCode>
                <c:ptCount val="6"/>
                <c:pt idx="0">
                  <c:v>0.28999999999999998</c:v>
                </c:pt>
                <c:pt idx="1">
                  <c:v>0.27</c:v>
                </c:pt>
                <c:pt idx="2">
                  <c:v>0.26</c:v>
                </c:pt>
                <c:pt idx="3">
                  <c:v>0.26194578693002729</c:v>
                </c:pt>
                <c:pt idx="4">
                  <c:v>0.26101473270729791</c:v>
                </c:pt>
                <c:pt idx="5">
                  <c:v>0.24609250961436685</c:v>
                </c:pt>
              </c:numCache>
            </c:numRef>
          </c:val>
          <c:extLst>
            <c:ext xmlns:c16="http://schemas.microsoft.com/office/drawing/2014/chart" uri="{C3380CC4-5D6E-409C-BE32-E72D297353CC}">
              <c16:uniqueId val="{00000002-A2B7-4763-B6F1-B0A81EED0BEB}"/>
            </c:ext>
          </c:extLst>
        </c:ser>
        <c:ser>
          <c:idx val="3"/>
          <c:order val="3"/>
          <c:tx>
            <c:strRef>
              <c:f>Ventes!$A$30</c:f>
              <c:strCache>
                <c:ptCount val="1"/>
                <c:pt idx="0">
                  <c:v>Activités de spécialités **</c:v>
                </c:pt>
              </c:strCache>
            </c:strRef>
          </c:tx>
          <c:spPr>
            <a:solidFill>
              <a:srgbClr val="0070C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Ventes!$B$27:$G$27</c:f>
              <c:strCache>
                <c:ptCount val="6"/>
                <c:pt idx="0">
                  <c:v>2018 *</c:v>
                </c:pt>
                <c:pt idx="1">
                  <c:v>2019</c:v>
                </c:pt>
                <c:pt idx="2">
                  <c:v>2020</c:v>
                </c:pt>
                <c:pt idx="3">
                  <c:v>2021</c:v>
                </c:pt>
                <c:pt idx="4">
                  <c:v>2022</c:v>
                </c:pt>
                <c:pt idx="5">
                  <c:v>2023</c:v>
                </c:pt>
              </c:strCache>
            </c:strRef>
          </c:cat>
          <c:val>
            <c:numRef>
              <c:f>Ventes!$B$30:$G$30</c:f>
              <c:numCache>
                <c:formatCode>0%</c:formatCode>
                <c:ptCount val="6"/>
                <c:pt idx="0">
                  <c:v>0.2</c:v>
                </c:pt>
                <c:pt idx="1">
                  <c:v>0.24</c:v>
                </c:pt>
                <c:pt idx="2">
                  <c:v>0.24</c:v>
                </c:pt>
                <c:pt idx="3">
                  <c:v>0.23383063668837992</c:v>
                </c:pt>
                <c:pt idx="4">
                  <c:v>0.2444714551017961</c:v>
                </c:pt>
                <c:pt idx="5">
                  <c:v>0.24799774194686519</c:v>
                </c:pt>
              </c:numCache>
            </c:numRef>
          </c:val>
          <c:extLst>
            <c:ext xmlns:c16="http://schemas.microsoft.com/office/drawing/2014/chart" uri="{C3380CC4-5D6E-409C-BE32-E72D297353CC}">
              <c16:uniqueId val="{00000003-A2B7-4763-B6F1-B0A81EED0BEB}"/>
            </c:ext>
          </c:extLst>
        </c:ser>
        <c:dLbls>
          <c:showLegendKey val="0"/>
          <c:showVal val="1"/>
          <c:showCatName val="0"/>
          <c:showSerName val="0"/>
          <c:showPercent val="0"/>
          <c:showBubbleSize val="0"/>
        </c:dLbls>
        <c:gapWidth val="150"/>
        <c:shape val="box"/>
        <c:axId val="966872792"/>
        <c:axId val="966873512"/>
        <c:axId val="0"/>
        <c:extLst>
          <c:ext xmlns:c15="http://schemas.microsoft.com/office/drawing/2012/chart" uri="{02D57815-91ED-43cb-92C2-25804820EDAC}">
            <c15:filteredBarSeries>
              <c15:ser>
                <c:idx val="0"/>
                <c:order val="0"/>
                <c:tx>
                  <c:strRef>
                    <c:extLst>
                      <c:ext uri="{02D57815-91ED-43cb-92C2-25804820EDAC}">
                        <c15:formulaRef>
                          <c15:sqref>Ventes!$A$27</c15:sqref>
                        </c15:formulaRef>
                      </c:ext>
                    </c:extLst>
                    <c:strCache>
                      <c:ptCount val="1"/>
                      <c:pt idx="0">
                        <c:v>(en valeur)</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uri="{02D57815-91ED-43cb-92C2-25804820EDAC}">
                        <c15:formulaRef>
                          <c15:sqref>Ventes!$B$27:$G$27</c15:sqref>
                        </c15:formulaRef>
                      </c:ext>
                    </c:extLst>
                    <c:strCache>
                      <c:ptCount val="6"/>
                      <c:pt idx="0">
                        <c:v>2018 *</c:v>
                      </c:pt>
                      <c:pt idx="1">
                        <c:v>2019</c:v>
                      </c:pt>
                      <c:pt idx="2">
                        <c:v>2020</c:v>
                      </c:pt>
                      <c:pt idx="3">
                        <c:v>2021</c:v>
                      </c:pt>
                      <c:pt idx="4">
                        <c:v>2022</c:v>
                      </c:pt>
                      <c:pt idx="5">
                        <c:v>2023</c:v>
                      </c:pt>
                    </c:strCache>
                  </c:strRef>
                </c:cat>
                <c:val>
                  <c:numRef>
                    <c:extLst>
                      <c:ext uri="{02D57815-91ED-43cb-92C2-25804820EDAC}">
                        <c15:formulaRef>
                          <c15:sqref>Ventes!$B$27:$G$27</c15:sqref>
                        </c15:formulaRef>
                      </c:ext>
                    </c:extLst>
                    <c:numCache>
                      <c:formatCode>General</c:formatCode>
                      <c:ptCount val="6"/>
                      <c:pt idx="0">
                        <c:v>0</c:v>
                      </c:pt>
                      <c:pt idx="1">
                        <c:v>2019</c:v>
                      </c:pt>
                      <c:pt idx="2">
                        <c:v>2020</c:v>
                      </c:pt>
                      <c:pt idx="3">
                        <c:v>2021</c:v>
                      </c:pt>
                      <c:pt idx="4">
                        <c:v>2022</c:v>
                      </c:pt>
                      <c:pt idx="5">
                        <c:v>2023</c:v>
                      </c:pt>
                    </c:numCache>
                  </c:numRef>
                </c:val>
                <c:extLst>
                  <c:ext xmlns:c16="http://schemas.microsoft.com/office/drawing/2014/chart" uri="{C3380CC4-5D6E-409C-BE32-E72D297353CC}">
                    <c16:uniqueId val="{00000000-A2B7-4763-B6F1-B0A81EED0BEB}"/>
                  </c:ext>
                </c:extLst>
              </c15:ser>
            </c15:filteredBarSeries>
          </c:ext>
        </c:extLst>
      </c:bar3DChart>
      <c:catAx>
        <c:axId val="96687279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66873512"/>
        <c:crosses val="autoZero"/>
        <c:auto val="1"/>
        <c:lblAlgn val="ctr"/>
        <c:lblOffset val="100"/>
        <c:noMultiLvlLbl val="0"/>
      </c:catAx>
      <c:valAx>
        <c:axId val="966873512"/>
        <c:scaling>
          <c:orientation val="minMax"/>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9668727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1"/>
          <c:order val="1"/>
          <c:tx>
            <c:strRef>
              <c:f>Ventes!$A$52</c:f>
              <c:strCache>
                <c:ptCount val="1"/>
                <c:pt idx="0">
                  <c:v>Europe (y.c. Centrale et Orientale)</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Ventes!$B$51:$G$51</c:f>
              <c:numCache>
                <c:formatCode>General</c:formatCode>
                <c:ptCount val="6"/>
                <c:pt idx="0">
                  <c:v>2018</c:v>
                </c:pt>
                <c:pt idx="1">
                  <c:v>2019</c:v>
                </c:pt>
                <c:pt idx="2">
                  <c:v>2020</c:v>
                </c:pt>
                <c:pt idx="3">
                  <c:v>2021</c:v>
                </c:pt>
                <c:pt idx="4">
                  <c:v>2022</c:v>
                </c:pt>
                <c:pt idx="5">
                  <c:v>2023</c:v>
                </c:pt>
              </c:numCache>
            </c:numRef>
          </c:cat>
          <c:val>
            <c:numRef>
              <c:f>Ventes!$B$52:$G$52</c:f>
              <c:numCache>
                <c:formatCode>0%</c:formatCode>
                <c:ptCount val="6"/>
                <c:pt idx="0">
                  <c:v>0.39</c:v>
                </c:pt>
                <c:pt idx="1">
                  <c:v>0.37</c:v>
                </c:pt>
                <c:pt idx="2">
                  <c:v>0.37326747602093752</c:v>
                </c:pt>
                <c:pt idx="3">
                  <c:v>0.37882551417753607</c:v>
                </c:pt>
                <c:pt idx="4">
                  <c:v>0.35466644715141393</c:v>
                </c:pt>
                <c:pt idx="5">
                  <c:v>0.34897737321687056</c:v>
                </c:pt>
              </c:numCache>
            </c:numRef>
          </c:val>
          <c:extLst>
            <c:ext xmlns:c16="http://schemas.microsoft.com/office/drawing/2014/chart" uri="{C3380CC4-5D6E-409C-BE32-E72D297353CC}">
              <c16:uniqueId val="{00000001-ED6A-4AB8-89AE-AFC65641E349}"/>
            </c:ext>
          </c:extLst>
        </c:ser>
        <c:ser>
          <c:idx val="2"/>
          <c:order val="2"/>
          <c:tx>
            <c:strRef>
              <c:f>Ventes!$A$53</c:f>
              <c:strCache>
                <c:ptCount val="1"/>
                <c:pt idx="0">
                  <c:v>Amérique du Nord (y.c. Mexique)</c:v>
                </c:pt>
              </c:strCache>
            </c:strRef>
          </c:tx>
          <c:spPr>
            <a:solidFill>
              <a:schemeClr val="accent5"/>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Ventes!$B$51:$G$51</c:f>
              <c:numCache>
                <c:formatCode>General</c:formatCode>
                <c:ptCount val="6"/>
                <c:pt idx="0">
                  <c:v>2018</c:v>
                </c:pt>
                <c:pt idx="1">
                  <c:v>2019</c:v>
                </c:pt>
                <c:pt idx="2">
                  <c:v>2020</c:v>
                </c:pt>
                <c:pt idx="3">
                  <c:v>2021</c:v>
                </c:pt>
                <c:pt idx="4">
                  <c:v>2022</c:v>
                </c:pt>
                <c:pt idx="5">
                  <c:v>2023</c:v>
                </c:pt>
              </c:numCache>
            </c:numRef>
          </c:cat>
          <c:val>
            <c:numRef>
              <c:f>Ventes!$B$53:$G$53</c:f>
              <c:numCache>
                <c:formatCode>0%</c:formatCode>
                <c:ptCount val="6"/>
                <c:pt idx="0">
                  <c:v>0.36</c:v>
                </c:pt>
                <c:pt idx="1">
                  <c:v>0.37</c:v>
                </c:pt>
                <c:pt idx="2">
                  <c:v>0.34695322058753059</c:v>
                </c:pt>
                <c:pt idx="3">
                  <c:v>0.35255423817751003</c:v>
                </c:pt>
                <c:pt idx="4">
                  <c:v>0.38194079810646597</c:v>
                </c:pt>
                <c:pt idx="5">
                  <c:v>0.39155747489410753</c:v>
                </c:pt>
              </c:numCache>
            </c:numRef>
          </c:val>
          <c:extLst>
            <c:ext xmlns:c16="http://schemas.microsoft.com/office/drawing/2014/chart" uri="{C3380CC4-5D6E-409C-BE32-E72D297353CC}">
              <c16:uniqueId val="{00000002-ED6A-4AB8-89AE-AFC65641E349}"/>
            </c:ext>
          </c:extLst>
        </c:ser>
        <c:ser>
          <c:idx val="3"/>
          <c:order val="3"/>
          <c:tx>
            <c:strRef>
              <c:f>Ventes!$A$54</c:f>
              <c:strCache>
                <c:ptCount val="1"/>
                <c:pt idx="0">
                  <c:v>Autres zones</c:v>
                </c:pt>
              </c:strCache>
            </c:strRef>
          </c:tx>
          <c:spPr>
            <a:solidFill>
              <a:srgbClr val="0070C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Ventes!$B$51:$G$51</c:f>
              <c:numCache>
                <c:formatCode>General</c:formatCode>
                <c:ptCount val="6"/>
                <c:pt idx="0">
                  <c:v>2018</c:v>
                </c:pt>
                <c:pt idx="1">
                  <c:v>2019</c:v>
                </c:pt>
                <c:pt idx="2">
                  <c:v>2020</c:v>
                </c:pt>
                <c:pt idx="3">
                  <c:v>2021</c:v>
                </c:pt>
                <c:pt idx="4">
                  <c:v>2022</c:v>
                </c:pt>
                <c:pt idx="5">
                  <c:v>2023</c:v>
                </c:pt>
              </c:numCache>
            </c:numRef>
          </c:cat>
          <c:val>
            <c:numRef>
              <c:f>Ventes!$B$54:$G$54</c:f>
              <c:numCache>
                <c:formatCode>0%</c:formatCode>
                <c:ptCount val="6"/>
                <c:pt idx="0">
                  <c:v>0.26</c:v>
                </c:pt>
                <c:pt idx="1">
                  <c:v>0.26</c:v>
                </c:pt>
                <c:pt idx="2">
                  <c:v>0.27977930339153195</c:v>
                </c:pt>
                <c:pt idx="3">
                  <c:v>0.26862024764495396</c:v>
                </c:pt>
                <c:pt idx="4">
                  <c:v>0.26339275474212015</c:v>
                </c:pt>
                <c:pt idx="5">
                  <c:v>0.25946515188902192</c:v>
                </c:pt>
              </c:numCache>
            </c:numRef>
          </c:val>
          <c:extLst>
            <c:ext xmlns:c16="http://schemas.microsoft.com/office/drawing/2014/chart" uri="{C3380CC4-5D6E-409C-BE32-E72D297353CC}">
              <c16:uniqueId val="{00000003-ED6A-4AB8-89AE-AFC65641E349}"/>
            </c:ext>
          </c:extLst>
        </c:ser>
        <c:dLbls>
          <c:showLegendKey val="0"/>
          <c:showVal val="1"/>
          <c:showCatName val="0"/>
          <c:showSerName val="0"/>
          <c:showPercent val="0"/>
          <c:showBubbleSize val="0"/>
        </c:dLbls>
        <c:gapWidth val="150"/>
        <c:shape val="box"/>
        <c:axId val="961499800"/>
        <c:axId val="961500520"/>
        <c:axId val="0"/>
        <c:extLst>
          <c:ext xmlns:c15="http://schemas.microsoft.com/office/drawing/2012/chart" uri="{02D57815-91ED-43cb-92C2-25804820EDAC}">
            <c15:filteredBarSeries>
              <c15:ser>
                <c:idx val="0"/>
                <c:order val="0"/>
                <c:tx>
                  <c:strRef>
                    <c:extLst>
                      <c:ext uri="{02D57815-91ED-43cb-92C2-25804820EDAC}">
                        <c15:formulaRef>
                          <c15:sqref>Ventes!$A$51</c15:sqref>
                        </c15:formulaRef>
                      </c:ext>
                    </c:extLst>
                    <c:strCache>
                      <c:ptCount val="1"/>
                      <c:pt idx="0">
                        <c:v>(en valeur)</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Ventes!$B$51:$G$51</c15:sqref>
                        </c15:formulaRef>
                      </c:ext>
                    </c:extLst>
                    <c:numCache>
                      <c:formatCode>General</c:formatCode>
                      <c:ptCount val="6"/>
                      <c:pt idx="0">
                        <c:v>2018</c:v>
                      </c:pt>
                      <c:pt idx="1">
                        <c:v>2019</c:v>
                      </c:pt>
                      <c:pt idx="2">
                        <c:v>2020</c:v>
                      </c:pt>
                      <c:pt idx="3">
                        <c:v>2021</c:v>
                      </c:pt>
                      <c:pt idx="4">
                        <c:v>2022</c:v>
                      </c:pt>
                      <c:pt idx="5">
                        <c:v>2023</c:v>
                      </c:pt>
                    </c:numCache>
                  </c:numRef>
                </c:cat>
                <c:val>
                  <c:numRef>
                    <c:extLst>
                      <c:ext uri="{02D57815-91ED-43cb-92C2-25804820EDAC}">
                        <c15:formulaRef>
                          <c15:sqref>Ventes!$B$51:$G$51</c15:sqref>
                        </c15:formulaRef>
                      </c:ext>
                    </c:extLst>
                    <c:numCache>
                      <c:formatCode>General</c:formatCode>
                      <c:ptCount val="6"/>
                      <c:pt idx="0">
                        <c:v>2018</c:v>
                      </c:pt>
                      <c:pt idx="1">
                        <c:v>2019</c:v>
                      </c:pt>
                      <c:pt idx="2">
                        <c:v>2020</c:v>
                      </c:pt>
                      <c:pt idx="3">
                        <c:v>2021</c:v>
                      </c:pt>
                      <c:pt idx="4">
                        <c:v>2022</c:v>
                      </c:pt>
                      <c:pt idx="5">
                        <c:v>2023</c:v>
                      </c:pt>
                    </c:numCache>
                  </c:numRef>
                </c:val>
                <c:extLst>
                  <c:ext xmlns:c16="http://schemas.microsoft.com/office/drawing/2014/chart" uri="{C3380CC4-5D6E-409C-BE32-E72D297353CC}">
                    <c16:uniqueId val="{00000000-ED6A-4AB8-89AE-AFC65641E349}"/>
                  </c:ext>
                </c:extLst>
              </c15:ser>
            </c15:filteredBarSeries>
          </c:ext>
        </c:extLst>
      </c:bar3DChart>
      <c:catAx>
        <c:axId val="96149980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61500520"/>
        <c:crosses val="autoZero"/>
        <c:auto val="1"/>
        <c:lblAlgn val="ctr"/>
        <c:lblOffset val="100"/>
        <c:noMultiLvlLbl val="0"/>
      </c:catAx>
      <c:valAx>
        <c:axId val="961500520"/>
        <c:scaling>
          <c:orientation val="minMax"/>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9614998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2229092496618551E-2"/>
          <c:y val="4.8413312350712889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8660-40B7-9A2A-1E997212CEC9}"/>
              </c:ext>
            </c:extLst>
          </c:dPt>
          <c:dPt>
            <c:idx val="4"/>
            <c:invertIfNegative val="0"/>
            <c:bubble3D val="0"/>
            <c:spPr>
              <a:solidFill>
                <a:schemeClr val="accent6"/>
              </a:solidFill>
            </c:spPr>
            <c:extLst>
              <c:ext xmlns:c16="http://schemas.microsoft.com/office/drawing/2014/chart" uri="{C3380CC4-5D6E-409C-BE32-E72D297353CC}">
                <c16:uniqueId val="{00000003-8660-40B7-9A2A-1E997212CEC9}"/>
              </c:ext>
            </c:extLst>
          </c:dPt>
          <c:dLbls>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Resultats'!$A$16:$A$21</c15:sqref>
                  </c15:fullRef>
                </c:ext>
              </c:extLst>
              <c:f>'Site web | Resultats'!$A$17:$A$21</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'Site web | Resultats'!$B$16:$B$21</c15:sqref>
                  </c15:fullRef>
                </c:ext>
              </c:extLst>
              <c:f>'Site web | Resultats'!$B$17:$B$21</c:f>
              <c:numCache>
                <c:formatCode>0</c:formatCode>
                <c:ptCount val="5"/>
                <c:pt idx="0">
                  <c:v>3009</c:v>
                </c:pt>
                <c:pt idx="1">
                  <c:v>1878</c:v>
                </c:pt>
                <c:pt idx="2">
                  <c:v>2966</c:v>
                </c:pt>
                <c:pt idx="3">
                  <c:v>3396</c:v>
                </c:pt>
                <c:pt idx="4">
                  <c:v>3572</c:v>
                </c:pt>
              </c:numCache>
            </c:numRef>
          </c:val>
          <c:extLst>
            <c:ext xmlns:c16="http://schemas.microsoft.com/office/drawing/2014/chart" uri="{C3380CC4-5D6E-409C-BE32-E72D297353CC}">
              <c16:uniqueId val="{00000004-8660-40B7-9A2A-1E997212CEC9}"/>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0CA5-42FD-89C8-A4AA3E2FF483}"/>
              </c:ext>
            </c:extLst>
          </c:dPt>
          <c:dPt>
            <c:idx val="4"/>
            <c:invertIfNegative val="0"/>
            <c:bubble3D val="0"/>
            <c:spPr>
              <a:solidFill>
                <a:schemeClr val="accent6"/>
              </a:solidFill>
            </c:spPr>
            <c:extLst>
              <c:ext xmlns:c16="http://schemas.microsoft.com/office/drawing/2014/chart" uri="{C3380CC4-5D6E-409C-BE32-E72D297353CC}">
                <c16:uniqueId val="{00000003-0CA5-42FD-89C8-A4AA3E2FF483}"/>
              </c:ext>
            </c:extLst>
          </c:dPt>
          <c:dLbls>
            <c:numFmt formatCode="0.0%" sourceLinked="0"/>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Resultats'!$A$25:$A$30</c15:sqref>
                  </c15:fullRef>
                </c:ext>
              </c:extLst>
              <c:f>'Site web | Resultats'!$A$26:$A$30</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'Site web | Resultats'!$B$25:$B$30</c15:sqref>
                  </c15:fullRef>
                </c:ext>
              </c:extLst>
              <c:f>'Site web | Resultats'!$B$26:$B$30</c:f>
              <c:numCache>
                <c:formatCode>0.0%</c:formatCode>
                <c:ptCount val="5"/>
                <c:pt idx="0">
                  <c:v>0.125</c:v>
                </c:pt>
                <c:pt idx="1">
                  <c:v>9.1999999999999998E-2</c:v>
                </c:pt>
                <c:pt idx="2">
                  <c:v>0.125</c:v>
                </c:pt>
                <c:pt idx="3">
                  <c:v>0.11878279118572928</c:v>
                </c:pt>
                <c:pt idx="4">
                  <c:v>0.12602759058674098</c:v>
                </c:pt>
              </c:numCache>
            </c:numRef>
          </c:val>
          <c:extLst>
            <c:ext xmlns:c16="http://schemas.microsoft.com/office/drawing/2014/chart" uri="{C3380CC4-5D6E-409C-BE32-E72D297353CC}">
              <c16:uniqueId val="{00000004-0CA5-42FD-89C8-A4AA3E2FF483}"/>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9418-4F44-916E-932BB867396A}"/>
              </c:ext>
            </c:extLst>
          </c:dPt>
          <c:dPt>
            <c:idx val="4"/>
            <c:invertIfNegative val="0"/>
            <c:bubble3D val="0"/>
            <c:spPr>
              <a:solidFill>
                <a:schemeClr val="accent6"/>
              </a:solidFill>
            </c:spPr>
            <c:extLst>
              <c:ext xmlns:c16="http://schemas.microsoft.com/office/drawing/2014/chart" uri="{C3380CC4-5D6E-409C-BE32-E72D297353CC}">
                <c16:uniqueId val="{00000003-9418-4F44-916E-932BB867396A}"/>
              </c:ext>
            </c:extLst>
          </c:dPt>
          <c:dLbls>
            <c:spPr>
              <a:noFill/>
              <a:ln>
                <a:noFill/>
              </a:ln>
              <a:effectLst/>
            </c:spPr>
            <c:txPr>
              <a:bodyPr wrap="square" lIns="38100" tIns="19050" rIns="38100" bIns="19050" anchor="ctr">
                <a:spAutoFit/>
              </a:bodyPr>
              <a:lstStyle/>
              <a:p>
                <a:pPr>
                  <a:defRPr sz="7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Resultats'!$A$34:$A$39</c15:sqref>
                  </c15:fullRef>
                </c:ext>
              </c:extLst>
              <c:f>'Site web | Resultats'!$A$35:$A$39</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'Site web | Resultats'!$B$34:$B$39</c15:sqref>
                  </c15:fullRef>
                </c:ext>
              </c:extLst>
              <c:f>'Site web | Resultats'!$B$35:$B$39</c:f>
              <c:numCache>
                <c:formatCode>0</c:formatCode>
                <c:ptCount val="5"/>
                <c:pt idx="0">
                  <c:v>1730</c:v>
                </c:pt>
                <c:pt idx="1">
                  <c:v>625</c:v>
                </c:pt>
                <c:pt idx="2">
                  <c:v>1845</c:v>
                </c:pt>
                <c:pt idx="3">
                  <c:v>2009</c:v>
                </c:pt>
                <c:pt idx="4">
                  <c:v>1983</c:v>
                </c:pt>
              </c:numCache>
            </c:numRef>
          </c:val>
          <c:extLst>
            <c:ext xmlns:c16="http://schemas.microsoft.com/office/drawing/2014/chart" uri="{C3380CC4-5D6E-409C-BE32-E72D297353CC}">
              <c16:uniqueId val="{00000004-9418-4F44-916E-932BB867396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3085-4928-AFBE-EBED57C6B9AD}"/>
              </c:ext>
            </c:extLst>
          </c:dPt>
          <c:dPt>
            <c:idx val="4"/>
            <c:invertIfNegative val="0"/>
            <c:bubble3D val="0"/>
            <c:spPr>
              <a:solidFill>
                <a:schemeClr val="accent6"/>
              </a:solidFill>
            </c:spPr>
            <c:extLst>
              <c:ext xmlns:c16="http://schemas.microsoft.com/office/drawing/2014/chart" uri="{C3380CC4-5D6E-409C-BE32-E72D297353CC}">
                <c16:uniqueId val="{00000003-3085-4928-AFBE-EBED57C6B9AD}"/>
              </c:ext>
            </c:extLst>
          </c:dPt>
          <c:dLbls>
            <c:spPr>
              <a:noFill/>
              <a:ln>
                <a:noFill/>
              </a:ln>
              <a:effectLst/>
            </c:spPr>
            <c:txPr>
              <a:bodyPr wrap="square" lIns="38100" tIns="19050" rIns="38100" bIns="19050" anchor="ctr">
                <a:spAutoFit/>
              </a:bodyPr>
              <a:lstStyle/>
              <a:p>
                <a:pPr>
                  <a:defRPr sz="800"/>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Resultats'!$A$44:$A$49</c15:sqref>
                  </c15:fullRef>
                </c:ext>
              </c:extLst>
              <c:f>'Site web | Resultats'!$A$45:$A$49</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'Site web | Resultats'!$B$44:$B$49</c15:sqref>
                  </c15:fullRef>
                </c:ext>
              </c:extLst>
              <c:f>'Site web | Resultats'!$B$45:$B$49</c:f>
              <c:numCache>
                <c:formatCode>0.00</c:formatCode>
                <c:ptCount val="5"/>
                <c:pt idx="0">
                  <c:v>2.4224999999999999</c:v>
                </c:pt>
                <c:pt idx="1">
                  <c:v>0.88</c:v>
                </c:pt>
                <c:pt idx="2">
                  <c:v>2.58</c:v>
                </c:pt>
                <c:pt idx="3">
                  <c:v>2.8061496650588742</c:v>
                </c:pt>
                <c:pt idx="4" formatCode="#,##0.00">
                  <c:v>2.7723790842112828</c:v>
                </c:pt>
              </c:numCache>
            </c:numRef>
          </c:val>
          <c:extLst>
            <c:ext xmlns:c16="http://schemas.microsoft.com/office/drawing/2014/chart" uri="{C3380CC4-5D6E-409C-BE32-E72D297353CC}">
              <c16:uniqueId val="{00000004-3085-4928-AFBE-EBED57C6B9AD}"/>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9"/>
            <c:invertIfNegative val="0"/>
            <c:bubble3D val="0"/>
            <c:spPr>
              <a:solidFill>
                <a:schemeClr val="accent1"/>
              </a:solidFill>
            </c:spPr>
            <c:extLst>
              <c:ext xmlns:c16="http://schemas.microsoft.com/office/drawing/2014/chart" uri="{C3380CC4-5D6E-409C-BE32-E72D297353CC}">
                <c16:uniqueId val="{00000001-9C45-461B-920C-A67913796372}"/>
              </c:ext>
            </c:extLst>
          </c:dPt>
          <c:dPt>
            <c:idx val="13"/>
            <c:invertIfNegative val="0"/>
            <c:bubble3D val="0"/>
            <c:spPr>
              <a:solidFill>
                <a:schemeClr val="accent6"/>
              </a:solidFill>
            </c:spPr>
            <c:extLst>
              <c:ext xmlns:c16="http://schemas.microsoft.com/office/drawing/2014/chart" uri="{C3380CC4-5D6E-409C-BE32-E72D297353CC}">
                <c16:uniqueId val="{00000003-1E4F-4F52-9364-67FCEEF1856E}"/>
              </c:ext>
            </c:extLst>
          </c:dPt>
          <c:dLbls>
            <c:dLbl>
              <c:idx val="9"/>
              <c:tx>
                <c:rich>
                  <a:bodyPr/>
                  <a:lstStyle/>
                  <a:p>
                    <a:fld id="{0B1D75F8-6704-4064-B6CF-081D37EDA46E}" type="VALUE">
                      <a:rPr lang="en-US"/>
                      <a:pPr/>
                      <a:t>[VALEUR]</a:t>
                    </a:fld>
                    <a:endParaRPr lang="fr-F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9C45-461B-920C-A67913796372}"/>
                </c:ext>
              </c:extLst>
            </c:dLbl>
            <c:dLbl>
              <c:idx val="13"/>
              <c:spPr>
                <a:noFill/>
                <a:ln>
                  <a:noFill/>
                </a:ln>
                <a:effectLst/>
              </c:spPr>
              <c:txPr>
                <a:bodyPr wrap="square" lIns="38100" tIns="19050" rIns="38100" bIns="19050" anchor="ctr">
                  <a:spAutoFit/>
                </a:bodyPr>
                <a:lstStyle/>
                <a:p>
                  <a:pPr>
                    <a:defRPr sz="800" b="1"/>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1E4F-4F52-9364-67FCEEF1856E}"/>
                </c:ext>
              </c:extLst>
            </c:dLbl>
            <c:spPr>
              <a:noFill/>
              <a:ln>
                <a:noFill/>
              </a:ln>
              <a:effectLst/>
            </c:spPr>
            <c:txPr>
              <a:bodyPr wrap="square" lIns="38100" tIns="19050" rIns="38100" bIns="19050" anchor="ctr">
                <a:spAutoFit/>
              </a:bodyPr>
              <a:lstStyle/>
              <a:p>
                <a:pPr>
                  <a:defRPr sz="800"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'Site web | Resultats'!$A$54:$A$67</c:f>
              <c:numCache>
                <c:formatCode>General</c:formatCode>
                <c:ptCount val="14"/>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numCache>
            </c:numRef>
          </c:cat>
          <c:val>
            <c:numRef>
              <c:f>'Site web | Resultats'!$B$54:$B$67</c:f>
              <c:numCache>
                <c:formatCode>0.00</c:formatCode>
                <c:ptCount val="14"/>
                <c:pt idx="0">
                  <c:v>0.44500000000000001</c:v>
                </c:pt>
                <c:pt idx="1">
                  <c:v>0.52500000000000002</c:v>
                </c:pt>
                <c:pt idx="2">
                  <c:v>0.6</c:v>
                </c:pt>
                <c:pt idx="3">
                  <c:v>0.625</c:v>
                </c:pt>
                <c:pt idx="4">
                  <c:v>0.625</c:v>
                </c:pt>
                <c:pt idx="5">
                  <c:v>0.71250000000000002</c:v>
                </c:pt>
                <c:pt idx="6">
                  <c:v>0.8</c:v>
                </c:pt>
                <c:pt idx="7">
                  <c:v>0.88749999999999996</c:v>
                </c:pt>
                <c:pt idx="8">
                  <c:v>0.92500000000000004</c:v>
                </c:pt>
                <c:pt idx="9">
                  <c:v>0.5</c:v>
                </c:pt>
                <c:pt idx="10">
                  <c:v>0.57499999999999996</c:v>
                </c:pt>
                <c:pt idx="11">
                  <c:v>1.125</c:v>
                </c:pt>
                <c:pt idx="12">
                  <c:v>1.25</c:v>
                </c:pt>
                <c:pt idx="13">
                  <c:v>1.35</c:v>
                </c:pt>
              </c:numCache>
            </c:numRef>
          </c:val>
          <c:extLst>
            <c:ext xmlns:c16="http://schemas.microsoft.com/office/drawing/2014/chart" uri="{C3380CC4-5D6E-409C-BE32-E72D297353CC}">
              <c16:uniqueId val="{00000002-9C45-461B-920C-A67913796372}"/>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'Secteurs op.'!$B$4</c:f>
              <c:strCache>
                <c:ptCount val="1"/>
                <c:pt idx="0">
                  <c:v>Résultats opérationnel du secteur </c:v>
                </c:pt>
              </c:strCache>
            </c:strRef>
          </c:tx>
          <c:spPr>
            <a:solidFill>
              <a:schemeClr val="accent1"/>
            </a:solidFill>
          </c:spPr>
          <c:invertIfNegative val="0"/>
          <c:dPt>
            <c:idx val="0"/>
            <c:invertIfNegative val="0"/>
            <c:bubble3D val="0"/>
            <c:extLst>
              <c:ext xmlns:c16="http://schemas.microsoft.com/office/drawing/2014/chart" uri="{C3380CC4-5D6E-409C-BE32-E72D297353CC}">
                <c16:uniqueId val="{00000000-2138-4E58-A877-893F3DB01A94}"/>
              </c:ext>
            </c:extLst>
          </c:dPt>
          <c:dPt>
            <c:idx val="4"/>
            <c:invertIfNegative val="0"/>
            <c:bubble3D val="0"/>
            <c:spPr>
              <a:solidFill>
                <a:schemeClr val="accent6"/>
              </a:solidFill>
            </c:spPr>
            <c:extLst>
              <c:ext xmlns:c16="http://schemas.microsoft.com/office/drawing/2014/chart" uri="{C3380CC4-5D6E-409C-BE32-E72D297353CC}">
                <c16:uniqueId val="{00000008-2138-4E58-A877-893F3DB01A94}"/>
              </c:ext>
            </c:extLst>
          </c:dPt>
          <c:dLbls>
            <c:spPr>
              <a:noFill/>
              <a:ln>
                <a:noFill/>
              </a:ln>
              <a:effectLst/>
            </c:spPr>
            <c:txPr>
              <a:bodyPr wrap="square" lIns="38100" tIns="19050" rIns="38100" bIns="19050" anchor="ctr">
                <a:spAutoFit/>
              </a:bodyPr>
              <a:lstStyle/>
              <a:p>
                <a:pPr>
                  <a:defRPr sz="80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extLst>
                <c:ext xmlns:c15="http://schemas.microsoft.com/office/drawing/2012/chart" uri="{02D57815-91ED-43cb-92C2-25804820EDAC}">
                  <c15:fullRef>
                    <c15:sqref>'Secteurs op.'!$A$5:$A$10</c15:sqref>
                  </c15:fullRef>
                </c:ext>
              </c:extLst>
              <c:f>'Secteurs op.'!$A$6:$A$10</c:f>
              <c:strCache>
                <c:ptCount val="5"/>
                <c:pt idx="0">
                  <c:v>2019</c:v>
                </c:pt>
                <c:pt idx="1">
                  <c:v>2020</c:v>
                </c:pt>
                <c:pt idx="2">
                  <c:v>2021</c:v>
                </c:pt>
                <c:pt idx="3">
                  <c:v>2022</c:v>
                </c:pt>
                <c:pt idx="4">
                  <c:v>2023</c:v>
                </c:pt>
              </c:strCache>
            </c:strRef>
          </c:cat>
          <c:val>
            <c:numRef>
              <c:extLst>
                <c:ext xmlns:c15="http://schemas.microsoft.com/office/drawing/2012/chart" uri="{02D57815-91ED-43cb-92C2-25804820EDAC}">
                  <c15:fullRef>
                    <c15:sqref>'Secteurs op.'!$B$5:$B$10</c15:sqref>
                  </c15:fullRef>
                </c:ext>
              </c:extLst>
              <c:f>'Secteurs op.'!$B$6:$B$10</c:f>
              <c:numCache>
                <c:formatCode>0</c:formatCode>
                <c:ptCount val="5"/>
                <c:pt idx="0">
                  <c:v>1321</c:v>
                </c:pt>
                <c:pt idx="1">
                  <c:v>839</c:v>
                </c:pt>
                <c:pt idx="2">
                  <c:v>1643</c:v>
                </c:pt>
                <c:pt idx="3">
                  <c:v>1710.5726991832687</c:v>
                </c:pt>
                <c:pt idx="4">
                  <c:v>1958.8015240926177</c:v>
                </c:pt>
              </c:numCache>
            </c:numRef>
          </c:val>
          <c:extLst>
            <c:ext xmlns:c16="http://schemas.microsoft.com/office/drawing/2014/chart" uri="{C3380CC4-5D6E-409C-BE32-E72D297353CC}">
              <c16:uniqueId val="{00000001-2138-4E58-A877-893F3DB01A94}"/>
            </c:ext>
          </c:extLst>
        </c:ser>
        <c:dLbls>
          <c:showLegendKey val="0"/>
          <c:showVal val="0"/>
          <c:showCatName val="0"/>
          <c:showSerName val="0"/>
          <c:showPercent val="0"/>
          <c:showBubbleSize val="0"/>
        </c:dLbls>
        <c:gapWidth val="150"/>
        <c:axId val="222441472"/>
        <c:axId val="222443392"/>
      </c:barChart>
      <c:lineChart>
        <c:grouping val="standard"/>
        <c:varyColors val="0"/>
        <c:ser>
          <c:idx val="0"/>
          <c:order val="1"/>
          <c:tx>
            <c:strRef>
              <c:f>'Secteurs op.'!$C$4</c:f>
              <c:strCache>
                <c:ptCount val="1"/>
                <c:pt idx="0">
                  <c:v>Marge opérationnelle du secteur</c:v>
                </c:pt>
              </c:strCache>
            </c:strRef>
          </c:tx>
          <c:marker>
            <c:symbol val="none"/>
          </c:marker>
          <c:dLbls>
            <c:dLbl>
              <c:idx val="4"/>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7-2138-4E58-A877-893F3DB01A94}"/>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extLst>
                <c:ext xmlns:c15="http://schemas.microsoft.com/office/drawing/2012/chart" uri="{02D57815-91ED-43cb-92C2-25804820EDAC}">
                  <c15:fullRef>
                    <c15:sqref>'Secteurs op.'!$A$5:$A$10</c15:sqref>
                  </c15:fullRef>
                </c:ext>
              </c:extLst>
              <c:f>'Secteurs op.'!$A$6:$A$10</c:f>
              <c:strCache>
                <c:ptCount val="5"/>
                <c:pt idx="0">
                  <c:v>2019</c:v>
                </c:pt>
                <c:pt idx="1">
                  <c:v>2020</c:v>
                </c:pt>
                <c:pt idx="2">
                  <c:v>2021</c:v>
                </c:pt>
                <c:pt idx="3">
                  <c:v>2022</c:v>
                </c:pt>
                <c:pt idx="4">
                  <c:v>2023</c:v>
                </c:pt>
              </c:strCache>
            </c:strRef>
          </c:cat>
          <c:val>
            <c:numRef>
              <c:extLst>
                <c:ext xmlns:c15="http://schemas.microsoft.com/office/drawing/2012/chart" uri="{02D57815-91ED-43cb-92C2-25804820EDAC}">
                  <c15:fullRef>
                    <c15:sqref>'Secteurs op.'!$C$5:$C$10</c15:sqref>
                  </c15:fullRef>
                </c:ext>
              </c:extLst>
              <c:f>'Secteurs op.'!$C$6:$C$10</c:f>
              <c:numCache>
                <c:formatCode>0.0%</c:formatCode>
                <c:ptCount val="5"/>
                <c:pt idx="0">
                  <c:v>0.111</c:v>
                </c:pt>
                <c:pt idx="1">
                  <c:v>8.3000000000000004E-2</c:v>
                </c:pt>
                <c:pt idx="2">
                  <c:v>0.13699999999999998</c:v>
                </c:pt>
                <c:pt idx="3">
                  <c:v>0.1209887102666022</c:v>
                </c:pt>
                <c:pt idx="4">
                  <c:v>0.13660656420200973</c:v>
                </c:pt>
              </c:numCache>
            </c:numRef>
          </c:val>
          <c:smooth val="0"/>
          <c:extLst>
            <c:ext xmlns:c16="http://schemas.microsoft.com/office/drawing/2014/chart" uri="{C3380CC4-5D6E-409C-BE32-E72D297353CC}">
              <c16:uniqueId val="{00000002-2138-4E58-A877-893F3DB01A94}"/>
            </c:ext>
          </c:extLst>
        </c:ser>
        <c:dLbls>
          <c:showLegendKey val="0"/>
          <c:showVal val="0"/>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valAx>
        <c:axId val="802072008"/>
        <c:scaling>
          <c:orientation val="minMax"/>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8224505274639436E-2"/>
          <c:y val="6.5058093716334919E-2"/>
          <c:w val="0.9863650958290362"/>
          <c:h val="0.74419001148192243"/>
        </c:manualLayout>
      </c:layout>
      <c:barChart>
        <c:barDir val="col"/>
        <c:grouping val="clustered"/>
        <c:varyColors val="0"/>
        <c:ser>
          <c:idx val="1"/>
          <c:order val="0"/>
          <c:tx>
            <c:strRef>
              <c:f>'Secteurs op.'!$B$19</c:f>
              <c:strCache>
                <c:ptCount val="1"/>
                <c:pt idx="0">
                  <c:v>Résultats opérationnel du secteur </c:v>
                </c:pt>
              </c:strCache>
            </c:strRef>
          </c:tx>
          <c:spPr>
            <a:solidFill>
              <a:srgbClr val="0070C0"/>
            </a:solidFill>
          </c:spPr>
          <c:invertIfNegative val="0"/>
          <c:dPt>
            <c:idx val="0"/>
            <c:invertIfNegative val="0"/>
            <c:bubble3D val="0"/>
            <c:extLst>
              <c:ext xmlns:c16="http://schemas.microsoft.com/office/drawing/2014/chart" uri="{C3380CC4-5D6E-409C-BE32-E72D297353CC}">
                <c16:uniqueId val="{00000000-6615-4BEA-9A4E-E991263ED078}"/>
              </c:ext>
            </c:extLst>
          </c:dPt>
          <c:dPt>
            <c:idx val="4"/>
            <c:invertIfNegative val="0"/>
            <c:bubble3D val="0"/>
            <c:spPr>
              <a:solidFill>
                <a:schemeClr val="accent6"/>
              </a:solidFill>
            </c:spPr>
            <c:extLst>
              <c:ext xmlns:c16="http://schemas.microsoft.com/office/drawing/2014/chart" uri="{C3380CC4-5D6E-409C-BE32-E72D297353CC}">
                <c16:uniqueId val="{00000008-6615-4BEA-9A4E-E991263ED078}"/>
              </c:ext>
            </c:extLst>
          </c:dPt>
          <c:dLbls>
            <c:dLbl>
              <c:idx val="4"/>
              <c:spPr>
                <a:noFill/>
                <a:ln>
                  <a:noFill/>
                </a:ln>
                <a:effectLst/>
              </c:spPr>
              <c:txPr>
                <a:bodyPr wrap="square" lIns="38100" tIns="19050" rIns="38100" bIns="19050" anchor="ctr">
                  <a:spAutoFit/>
                </a:bodyPr>
                <a:lstStyle/>
                <a:p>
                  <a:pPr>
                    <a:defRPr sz="800" b="1"/>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8-6615-4BEA-9A4E-E991263ED078}"/>
                </c:ext>
              </c:extLst>
            </c:dLbl>
            <c:spPr>
              <a:noFill/>
              <a:ln>
                <a:noFill/>
              </a:ln>
              <a:effectLst/>
            </c:spPr>
            <c:txPr>
              <a:bodyPr wrap="square" lIns="38100" tIns="19050" rIns="38100" bIns="19050" anchor="ctr">
                <a:spAutoFit/>
              </a:bodyPr>
              <a:lstStyle/>
              <a:p>
                <a:pPr>
                  <a:defRPr sz="800"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extLst>
                <c:ext xmlns:c15="http://schemas.microsoft.com/office/drawing/2012/chart" uri="{02D57815-91ED-43cb-92C2-25804820EDAC}">
                  <c15:fullRef>
                    <c15:sqref>'Secteurs op.'!$A$20:$A$25</c15:sqref>
                  </c15:fullRef>
                </c:ext>
              </c:extLst>
              <c:f>'Secteurs op.'!$A$21:$A$25</c:f>
              <c:strCache>
                <c:ptCount val="5"/>
                <c:pt idx="0">
                  <c:v>2019</c:v>
                </c:pt>
                <c:pt idx="1">
                  <c:v>2020</c:v>
                </c:pt>
                <c:pt idx="2">
                  <c:v>2021</c:v>
                </c:pt>
                <c:pt idx="3">
                  <c:v>2022</c:v>
                </c:pt>
                <c:pt idx="4">
                  <c:v>2023</c:v>
                </c:pt>
              </c:strCache>
            </c:strRef>
          </c:cat>
          <c:val>
            <c:numRef>
              <c:extLst>
                <c:ext xmlns:c15="http://schemas.microsoft.com/office/drawing/2012/chart" uri="{02D57815-91ED-43cb-92C2-25804820EDAC}">
                  <c15:fullRef>
                    <c15:sqref>'Secteurs op.'!$B$20:$B$25</c15:sqref>
                  </c15:fullRef>
                </c:ext>
              </c:extLst>
              <c:f>'Secteurs op.'!$B$21:$B$25</c:f>
              <c:numCache>
                <c:formatCode>#,##0</c:formatCode>
                <c:ptCount val="5"/>
                <c:pt idx="0">
                  <c:v>597</c:v>
                </c:pt>
                <c:pt idx="1" formatCode="General">
                  <c:v>302</c:v>
                </c:pt>
                <c:pt idx="2" formatCode="General">
                  <c:v>599</c:v>
                </c:pt>
                <c:pt idx="3">
                  <c:v>641.45262960972593</c:v>
                </c:pt>
                <c:pt idx="4">
                  <c:v>455.89222035318892</c:v>
                </c:pt>
              </c:numCache>
            </c:numRef>
          </c:val>
          <c:extLst>
            <c:ext xmlns:c16="http://schemas.microsoft.com/office/drawing/2014/chart" uri="{C3380CC4-5D6E-409C-BE32-E72D297353CC}">
              <c16:uniqueId val="{00000001-6615-4BEA-9A4E-E991263ED078}"/>
            </c:ext>
          </c:extLst>
        </c:ser>
        <c:dLbls>
          <c:showLegendKey val="0"/>
          <c:showVal val="0"/>
          <c:showCatName val="0"/>
          <c:showSerName val="0"/>
          <c:showPercent val="0"/>
          <c:showBubbleSize val="0"/>
        </c:dLbls>
        <c:gapWidth val="150"/>
        <c:axId val="222441472"/>
        <c:axId val="222443392"/>
      </c:barChart>
      <c:lineChart>
        <c:grouping val="standard"/>
        <c:varyColors val="0"/>
        <c:ser>
          <c:idx val="0"/>
          <c:order val="1"/>
          <c:tx>
            <c:strRef>
              <c:f>'Secteurs op.'!$C$19</c:f>
              <c:strCache>
                <c:ptCount val="1"/>
                <c:pt idx="0">
                  <c:v>Marge opérationnelle du secteur</c:v>
                </c:pt>
              </c:strCache>
            </c:strRef>
          </c:tx>
          <c:marker>
            <c:symbol val="none"/>
          </c:marker>
          <c:dLbls>
            <c:dLbl>
              <c:idx val="4"/>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9-6615-4BEA-9A4E-E991263ED078}"/>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extLst>
                <c:ext xmlns:c15="http://schemas.microsoft.com/office/drawing/2012/chart" uri="{02D57815-91ED-43cb-92C2-25804820EDAC}">
                  <c15:fullRef>
                    <c15:sqref>'Secteurs op.'!$A$20:$A$25</c15:sqref>
                  </c15:fullRef>
                </c:ext>
              </c:extLst>
              <c:f>'Secteurs op.'!$A$21:$A$25</c:f>
              <c:strCache>
                <c:ptCount val="5"/>
                <c:pt idx="0">
                  <c:v>2019</c:v>
                </c:pt>
                <c:pt idx="1">
                  <c:v>2020</c:v>
                </c:pt>
                <c:pt idx="2">
                  <c:v>2021</c:v>
                </c:pt>
                <c:pt idx="3">
                  <c:v>2022</c:v>
                </c:pt>
                <c:pt idx="4">
                  <c:v>2023</c:v>
                </c:pt>
              </c:strCache>
            </c:strRef>
          </c:cat>
          <c:val>
            <c:numRef>
              <c:extLst>
                <c:ext xmlns:c15="http://schemas.microsoft.com/office/drawing/2012/chart" uri="{02D57815-91ED-43cb-92C2-25804820EDAC}">
                  <c15:fullRef>
                    <c15:sqref>'Secteurs op.'!$C$20:$C$25</c15:sqref>
                  </c15:fullRef>
                </c:ext>
              </c:extLst>
              <c:f>'Secteurs op.'!$C$21:$C$25</c:f>
              <c:numCache>
                <c:formatCode>0.0%</c:formatCode>
                <c:ptCount val="5"/>
                <c:pt idx="0">
                  <c:v>9.2999999999999999E-2</c:v>
                </c:pt>
                <c:pt idx="1">
                  <c:v>5.6000000000000001E-2</c:v>
                </c:pt>
                <c:pt idx="2">
                  <c:v>9.6000000000000002E-2</c:v>
                </c:pt>
                <c:pt idx="3">
                  <c:v>8.5957011071554346E-2</c:v>
                </c:pt>
                <c:pt idx="4">
                  <c:v>6.5360891806908808E-2</c:v>
                </c:pt>
              </c:numCache>
            </c:numRef>
          </c:val>
          <c:smooth val="0"/>
          <c:extLst>
            <c:ext xmlns:c16="http://schemas.microsoft.com/office/drawing/2014/chart" uri="{C3380CC4-5D6E-409C-BE32-E72D297353CC}">
              <c16:uniqueId val="{00000002-6615-4BEA-9A4E-E991263ED078}"/>
            </c:ext>
          </c:extLst>
        </c:ser>
        <c:dLbls>
          <c:showLegendKey val="0"/>
          <c:showVal val="0"/>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valAx>
        <c:axId val="802072008"/>
        <c:scaling>
          <c:orientation val="minMax"/>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'Secteurs op.'!$B$34</c:f>
              <c:strCache>
                <c:ptCount val="1"/>
                <c:pt idx="0">
                  <c:v>Résultats opérationnel du secteur </c:v>
                </c:pt>
              </c:strCache>
            </c:strRef>
          </c:tx>
          <c:spPr>
            <a:solidFill>
              <a:schemeClr val="accent1"/>
            </a:solidFill>
          </c:spPr>
          <c:invertIfNegative val="0"/>
          <c:dPt>
            <c:idx val="1"/>
            <c:invertIfNegative val="0"/>
            <c:bubble3D val="0"/>
            <c:extLst>
              <c:ext xmlns:c16="http://schemas.microsoft.com/office/drawing/2014/chart" uri="{C3380CC4-5D6E-409C-BE32-E72D297353CC}">
                <c16:uniqueId val="{00000000-1504-4E7C-BD39-43A3E0AA7E4E}"/>
              </c:ext>
            </c:extLst>
          </c:dPt>
          <c:dPt>
            <c:idx val="5"/>
            <c:invertIfNegative val="0"/>
            <c:bubble3D val="0"/>
            <c:spPr>
              <a:solidFill>
                <a:schemeClr val="accent6"/>
              </a:solidFill>
            </c:spPr>
            <c:extLst>
              <c:ext xmlns:c16="http://schemas.microsoft.com/office/drawing/2014/chart" uri="{C3380CC4-5D6E-409C-BE32-E72D297353CC}">
                <c16:uniqueId val="{00000008-1504-4E7C-BD39-43A3E0AA7E4E}"/>
              </c:ext>
            </c:extLst>
          </c:dPt>
          <c:dLbls>
            <c:dLbl>
              <c:idx val="5"/>
              <c:spPr>
                <a:noFill/>
                <a:ln>
                  <a:noFill/>
                </a:ln>
                <a:effectLst/>
              </c:spPr>
              <c:txPr>
                <a:bodyPr wrap="square" lIns="38100" tIns="19050" rIns="38100" bIns="19050" anchor="ctr">
                  <a:spAutoFit/>
                </a:bodyPr>
                <a:lstStyle/>
                <a:p>
                  <a:pPr>
                    <a:defRPr sz="800" b="1"/>
                  </a:pPr>
                  <a:endParaRPr lang="fr-FR"/>
                </a:p>
              </c:txPr>
              <c:showLegendKey val="0"/>
              <c:showVal val="1"/>
              <c:showCatName val="0"/>
              <c:showSerName val="0"/>
              <c:showPercent val="0"/>
              <c:showBubbleSize val="0"/>
              <c:extLst>
                <c:ext xmlns:c16="http://schemas.microsoft.com/office/drawing/2014/chart" uri="{C3380CC4-5D6E-409C-BE32-E72D297353CC}">
                  <c16:uniqueId val="{00000008-1504-4E7C-BD39-43A3E0AA7E4E}"/>
                </c:ext>
              </c:extLst>
            </c:dLbl>
            <c:spPr>
              <a:noFill/>
              <a:ln>
                <a:noFill/>
              </a:ln>
              <a:effectLst/>
            </c:spPr>
            <c:txPr>
              <a:bodyPr wrap="square" lIns="38100" tIns="19050" rIns="38100" bIns="19050" anchor="ctr">
                <a:spAutoFit/>
              </a:bodyPr>
              <a:lstStyle/>
              <a:p>
                <a:pPr>
                  <a:defRPr sz="800" b="0"/>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'Secteurs op.'!$A$35:$A$40</c:f>
              <c:strCache>
                <c:ptCount val="6"/>
                <c:pt idx="0">
                  <c:v>2018(1)</c:v>
                </c:pt>
                <c:pt idx="1">
                  <c:v>2019</c:v>
                </c:pt>
                <c:pt idx="2">
                  <c:v>2020</c:v>
                </c:pt>
                <c:pt idx="3">
                  <c:v>2021</c:v>
                </c:pt>
                <c:pt idx="4">
                  <c:v>2022</c:v>
                </c:pt>
                <c:pt idx="5">
                  <c:v>2023</c:v>
                </c:pt>
              </c:strCache>
            </c:strRef>
          </c:cat>
          <c:val>
            <c:numRef>
              <c:f>'Secteurs op.'!$B$35:$B$40</c:f>
              <c:numCache>
                <c:formatCode>0</c:formatCode>
                <c:ptCount val="6"/>
                <c:pt idx="0">
                  <c:v>868</c:v>
                </c:pt>
                <c:pt idx="1">
                  <c:v>1091</c:v>
                </c:pt>
                <c:pt idx="2">
                  <c:v>737</c:v>
                </c:pt>
                <c:pt idx="3">
                  <c:v>724</c:v>
                </c:pt>
                <c:pt idx="4">
                  <c:v>1044.0790950735841</c:v>
                </c:pt>
                <c:pt idx="5">
                  <c:v>1157.2880807036477</c:v>
                </c:pt>
              </c:numCache>
            </c:numRef>
          </c:val>
          <c:extLst>
            <c:ext xmlns:c16="http://schemas.microsoft.com/office/drawing/2014/chart" uri="{C3380CC4-5D6E-409C-BE32-E72D297353CC}">
              <c16:uniqueId val="{00000001-1504-4E7C-BD39-43A3E0AA7E4E}"/>
            </c:ext>
          </c:extLst>
        </c:ser>
        <c:dLbls>
          <c:showLegendKey val="0"/>
          <c:showVal val="1"/>
          <c:showCatName val="0"/>
          <c:showSerName val="0"/>
          <c:showPercent val="0"/>
          <c:showBubbleSize val="0"/>
        </c:dLbls>
        <c:gapWidth val="150"/>
        <c:axId val="222441472"/>
        <c:axId val="222443392"/>
      </c:barChart>
      <c:lineChart>
        <c:grouping val="standard"/>
        <c:varyColors val="0"/>
        <c:ser>
          <c:idx val="0"/>
          <c:order val="1"/>
          <c:tx>
            <c:strRef>
              <c:f>'Secteurs op.'!$C$34</c:f>
              <c:strCache>
                <c:ptCount val="1"/>
                <c:pt idx="0">
                  <c:v>Marge opérationnelle du secteur</c:v>
                </c:pt>
              </c:strCache>
            </c:strRef>
          </c:tx>
          <c:marker>
            <c:symbol val="none"/>
          </c:marker>
          <c:dLbls>
            <c:dLbl>
              <c:idx val="5"/>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D-1504-4E7C-BD39-43A3E0AA7E4E}"/>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'Secteurs op.'!$A$20:$A$22</c:f>
              <c:strCache>
                <c:ptCount val="3"/>
                <c:pt idx="0">
                  <c:v>2018(1)</c:v>
                </c:pt>
                <c:pt idx="1">
                  <c:v>2019</c:v>
                </c:pt>
                <c:pt idx="2">
                  <c:v>2020</c:v>
                </c:pt>
              </c:strCache>
            </c:strRef>
          </c:cat>
          <c:val>
            <c:numRef>
              <c:f>'Secteurs op.'!$C$35:$C$40</c:f>
              <c:numCache>
                <c:formatCode>0.0%</c:formatCode>
                <c:ptCount val="6"/>
                <c:pt idx="0">
                  <c:v>0.20100000000000001</c:v>
                </c:pt>
                <c:pt idx="1">
                  <c:v>0.187</c:v>
                </c:pt>
                <c:pt idx="2">
                  <c:v>0.14799999999999999</c:v>
                </c:pt>
                <c:pt idx="3">
                  <c:v>0.13</c:v>
                </c:pt>
                <c:pt idx="4">
                  <c:v>0.14937811676240323</c:v>
                </c:pt>
                <c:pt idx="5">
                  <c:v>0.16464476891501603</c:v>
                </c:pt>
              </c:numCache>
            </c:numRef>
          </c:val>
          <c:smooth val="0"/>
          <c:extLst>
            <c:ext xmlns:c16="http://schemas.microsoft.com/office/drawing/2014/chart" uri="{C3380CC4-5D6E-409C-BE32-E72D297353CC}">
              <c16:uniqueId val="{00000002-1504-4E7C-BD39-43A3E0AA7E4E}"/>
            </c:ext>
          </c:extLst>
        </c:ser>
        <c:dLbls>
          <c:showLegendKey val="0"/>
          <c:showVal val="1"/>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ax val="1200"/>
          <c:min val="0"/>
        </c:scaling>
        <c:delete val="1"/>
        <c:axPos val="l"/>
        <c:numFmt formatCode="0" sourceLinked="1"/>
        <c:majorTickMark val="out"/>
        <c:minorTickMark val="none"/>
        <c:tickLblPos val="nextTo"/>
        <c:crossAx val="222441472"/>
        <c:crosses val="autoZero"/>
        <c:crossBetween val="between"/>
      </c:valAx>
      <c:valAx>
        <c:axId val="802072008"/>
        <c:scaling>
          <c:orientation val="minMax"/>
          <c:max val="0.22000000000000003"/>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2500076294038448E-2"/>
          <c:y val="3.4722457698959007E-2"/>
          <c:w val="0.33750041198780761"/>
          <c:h val="0.93750635787189307"/>
        </c:manualLayout>
      </c:layout>
      <c:doughnutChart>
        <c:varyColors val="1"/>
        <c:ser>
          <c:idx val="0"/>
          <c:order val="0"/>
          <c:spPr>
            <a:solidFill>
              <a:srgbClr val="9999FF"/>
            </a:solidFill>
            <a:ln w="12700">
              <a:solidFill>
                <a:srgbClr val="000000"/>
              </a:solidFill>
              <a:prstDash val="solid"/>
            </a:ln>
          </c:spPr>
          <c:dPt>
            <c:idx val="1"/>
            <c:bubble3D val="0"/>
            <c:spPr>
              <a:solidFill>
                <a:schemeClr val="accent1">
                  <a:lumMod val="40000"/>
                  <a:lumOff val="60000"/>
                </a:schemeClr>
              </a:solidFill>
              <a:ln w="3175">
                <a:solidFill>
                  <a:srgbClr val="000000"/>
                </a:solidFill>
                <a:prstDash val="solid"/>
              </a:ln>
            </c:spPr>
            <c:extLst>
              <c:ext xmlns:c16="http://schemas.microsoft.com/office/drawing/2014/chart" uri="{C3380CC4-5D6E-409C-BE32-E72D297353CC}">
                <c16:uniqueId val="{00000001-382C-4F2C-A72A-8C7F0B778B6B}"/>
              </c:ext>
            </c:extLst>
          </c:dPt>
          <c:dPt>
            <c:idx val="2"/>
            <c:bubble3D val="0"/>
            <c:spPr>
              <a:solidFill>
                <a:schemeClr val="tx1">
                  <a:lumMod val="75000"/>
                  <a:lumOff val="25000"/>
                </a:schemeClr>
              </a:solidFill>
              <a:ln w="3175">
                <a:solidFill>
                  <a:srgbClr val="000000"/>
                </a:solidFill>
                <a:prstDash val="solid"/>
              </a:ln>
            </c:spPr>
            <c:extLst>
              <c:ext xmlns:c16="http://schemas.microsoft.com/office/drawing/2014/chart" uri="{C3380CC4-5D6E-409C-BE32-E72D297353CC}">
                <c16:uniqueId val="{00000003-382C-4F2C-A72A-8C7F0B778B6B}"/>
              </c:ext>
            </c:extLst>
          </c:dPt>
          <c:dPt>
            <c:idx val="3"/>
            <c:bubble3D val="0"/>
            <c:spPr>
              <a:solidFill>
                <a:srgbClr val="C0C0C0"/>
              </a:solidFill>
              <a:ln w="3175">
                <a:solidFill>
                  <a:srgbClr val="000000"/>
                </a:solidFill>
                <a:prstDash val="solid"/>
              </a:ln>
            </c:spPr>
            <c:extLst>
              <c:ext xmlns:c16="http://schemas.microsoft.com/office/drawing/2014/chart" uri="{C3380CC4-5D6E-409C-BE32-E72D297353CC}">
                <c16:uniqueId val="{00000005-382C-4F2C-A72A-8C7F0B778B6B}"/>
              </c:ext>
            </c:extLst>
          </c:dPt>
          <c:dPt>
            <c:idx val="4"/>
            <c:bubble3D val="0"/>
            <c:spPr>
              <a:solidFill>
                <a:schemeClr val="accent6"/>
              </a:solidFill>
              <a:ln w="3175">
                <a:solidFill>
                  <a:srgbClr val="000000"/>
                </a:solidFill>
                <a:prstDash val="solid"/>
              </a:ln>
            </c:spPr>
            <c:extLst>
              <c:ext xmlns:c16="http://schemas.microsoft.com/office/drawing/2014/chart" uri="{C3380CC4-5D6E-409C-BE32-E72D297353CC}">
                <c16:uniqueId val="{00000007-382C-4F2C-A72A-8C7F0B778B6B}"/>
              </c:ext>
            </c:extLst>
          </c:dPt>
          <c:dPt>
            <c:idx val="5"/>
            <c:bubble3D val="0"/>
            <c:spPr>
              <a:solidFill>
                <a:schemeClr val="accent4"/>
              </a:solidFill>
              <a:ln w="12700">
                <a:solidFill>
                  <a:srgbClr val="000000"/>
                </a:solidFill>
                <a:prstDash val="solid"/>
              </a:ln>
            </c:spPr>
            <c:extLst>
              <c:ext xmlns:c16="http://schemas.microsoft.com/office/drawing/2014/chart" uri="{C3380CC4-5D6E-409C-BE32-E72D297353CC}">
                <c16:uniqueId val="{00000009-382C-4F2C-A72A-8C7F0B778B6B}"/>
              </c:ext>
            </c:extLst>
          </c:dPt>
          <c:dLbls>
            <c:spPr>
              <a:noFill/>
              <a:ln>
                <a:noFill/>
              </a:ln>
              <a:effectLst/>
            </c:spPr>
            <c:txPr>
              <a:bodyPr wrap="square" lIns="38100" tIns="19050" rIns="38100" bIns="19050" anchor="ctr">
                <a:spAutoFit/>
              </a:bodyPr>
              <a:lstStyle/>
              <a:p>
                <a:pPr>
                  <a:defRPr sz="800">
                    <a:solidFill>
                      <a:sysClr val="windowText" lastClr="000000"/>
                    </a:solidFill>
                  </a:defRPr>
                </a:pPr>
                <a:endParaRPr lang="fr-FR"/>
              </a:p>
            </c:txPr>
            <c:showLegendKey val="0"/>
            <c:showVal val="1"/>
            <c:showCatName val="0"/>
            <c:showSerName val="0"/>
            <c:showPercent val="0"/>
            <c:showBubbleSize val="0"/>
            <c:showLeaderLines val="1"/>
            <c:extLst>
              <c:ext xmlns:c15="http://schemas.microsoft.com/office/drawing/2012/chart" uri="{CE6537A1-D6FC-4f65-9D91-7224C49458BB}"/>
            </c:extLst>
          </c:dLbls>
          <c:cat>
            <c:strRef>
              <c:f>'Structure des couts'!$A$4:$A$9</c:f>
              <c:strCache>
                <c:ptCount val="6"/>
                <c:pt idx="0">
                  <c:v>Caoutchouc Naturel</c:v>
                </c:pt>
                <c:pt idx="1">
                  <c:v>Caoutchouc synthetique</c:v>
                </c:pt>
                <c:pt idx="2">
                  <c:v>Charges renforçantes</c:v>
                </c:pt>
                <c:pt idx="3">
                  <c:v>Produits chimiques</c:v>
                </c:pt>
                <c:pt idx="4">
                  <c:v>Câbles</c:v>
                </c:pt>
                <c:pt idx="5">
                  <c:v>Textile</c:v>
                </c:pt>
              </c:strCache>
            </c:strRef>
          </c:cat>
          <c:val>
            <c:numRef>
              <c:f>'Structure des couts'!$B$4:$B$9</c:f>
              <c:numCache>
                <c:formatCode>0%</c:formatCode>
                <c:ptCount val="6"/>
                <c:pt idx="0">
                  <c:v>0.20501548519886925</c:v>
                </c:pt>
                <c:pt idx="1">
                  <c:v>0.22594958563419215</c:v>
                </c:pt>
                <c:pt idx="2">
                  <c:v>0.23591998847102255</c:v>
                </c:pt>
                <c:pt idx="3">
                  <c:v>0.14839354069373473</c:v>
                </c:pt>
                <c:pt idx="4">
                  <c:v>0.10515716547048061</c:v>
                </c:pt>
                <c:pt idx="5">
                  <c:v>5.9564234531700698E-2</c:v>
                </c:pt>
              </c:numCache>
            </c:numRef>
          </c:val>
          <c:extLst>
            <c:ext xmlns:c16="http://schemas.microsoft.com/office/drawing/2014/chart" uri="{C3380CC4-5D6E-409C-BE32-E72D297353CC}">
              <c16:uniqueId val="{0000000A-382C-4F2C-A72A-8C7F0B778B6B}"/>
            </c:ext>
          </c:extLst>
        </c:ser>
        <c:dLbls>
          <c:showLegendKey val="0"/>
          <c:showVal val="0"/>
          <c:showCatName val="0"/>
          <c:showSerName val="0"/>
          <c:showPercent val="0"/>
          <c:showBubbleSize val="0"/>
          <c:showLeaderLines val="1"/>
        </c:dLbls>
        <c:firstSliceAng val="0"/>
        <c:holeSize val="50"/>
      </c:doughnutChart>
      <c:spPr>
        <a:noFill/>
        <a:ln w="25400">
          <a:noFill/>
        </a:ln>
      </c:spPr>
    </c:plotArea>
    <c:legend>
      <c:legendPos val="r"/>
      <c:layout>
        <c:manualLayout>
          <c:xMode val="edge"/>
          <c:yMode val="edge"/>
          <c:x val="0.3925005249343832"/>
          <c:y val="4.1666666666666664E-2"/>
          <c:w val="0.59750078740157475"/>
          <c:h val="0.92361767279090112"/>
        </c:manualLayout>
      </c:layout>
      <c:overlay val="0"/>
      <c:spPr>
        <a:noFill/>
        <a:ln w="25400">
          <a:noFill/>
        </a:ln>
      </c:spPr>
      <c:txPr>
        <a:bodyPr/>
        <a:lstStyle/>
        <a:p>
          <a:pPr>
            <a:defRPr sz="920" b="1" i="0" u="none" strike="noStrike" baseline="0">
              <a:solidFill>
                <a:srgbClr val="000000"/>
              </a:solidFill>
              <a:latin typeface="Arial"/>
              <a:ea typeface="Arial"/>
              <a:cs typeface="Arial"/>
            </a:defRPr>
          </a:pPr>
          <a:endParaRPr lang="fr-FR"/>
        </a:p>
      </c:txPr>
    </c:legend>
    <c:plotVisOnly val="1"/>
    <c:dispBlanksAs val="zero"/>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paperSize="9" orientation="landscape"/>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8F16-4FEF-856E-3292CF09A84E}"/>
              </c:ext>
            </c:extLst>
          </c:dPt>
          <c:dPt>
            <c:idx val="4"/>
            <c:invertIfNegative val="0"/>
            <c:bubble3D val="0"/>
            <c:spPr>
              <a:solidFill>
                <a:schemeClr val="accent6"/>
              </a:solidFill>
            </c:spPr>
            <c:extLst>
              <c:ext xmlns:c16="http://schemas.microsoft.com/office/drawing/2014/chart" uri="{C3380CC4-5D6E-409C-BE32-E72D297353CC}">
                <c16:uniqueId val="{00000002-F2D2-4296-9A99-EFEF9A46C6B0}"/>
              </c:ext>
            </c:extLst>
          </c:dPt>
          <c:dLbls>
            <c:dLbl>
              <c:idx val="4"/>
              <c:spPr>
                <a:noFill/>
                <a:ln>
                  <a:noFill/>
                </a:ln>
                <a:effectLst/>
              </c:spPr>
              <c:txPr>
                <a:bodyPr wrap="square" lIns="38100" tIns="19050" rIns="38100" bIns="19050" anchor="ctr">
                  <a:spAutoFit/>
                </a:bodyPr>
                <a:lstStyle/>
                <a:p>
                  <a:pPr>
                    <a:defRPr sz="800" b="1"/>
                  </a:pPr>
                  <a:endParaRPr lang="fr-FR"/>
                </a:p>
              </c:txPr>
              <c:showLegendKey val="0"/>
              <c:showVal val="1"/>
              <c:showCatName val="0"/>
              <c:showSerName val="0"/>
              <c:showPercent val="0"/>
              <c:showBubbleSize val="0"/>
              <c:extLst>
                <c:ext xmlns:c16="http://schemas.microsoft.com/office/drawing/2014/chart" uri="{C3380CC4-5D6E-409C-BE32-E72D297353CC}">
                  <c16:uniqueId val="{00000002-F2D2-4296-9A99-EFEF9A46C6B0}"/>
                </c:ext>
              </c:extLst>
            </c:dLbl>
            <c:spPr>
              <a:noFill/>
              <a:ln>
                <a:noFill/>
              </a:ln>
              <a:effectLst/>
            </c:spPr>
            <c:txPr>
              <a:bodyPr wrap="square" lIns="38100" tIns="19050" rIns="38100" bIns="19050" anchor="ctr">
                <a:spAutoFit/>
              </a:bodyPr>
              <a:lstStyle/>
              <a:p>
                <a:pPr>
                  <a:defRPr sz="800" b="0"/>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couts'!$A$18:$A$23</c15:sqref>
                  </c15:fullRef>
                </c:ext>
              </c:extLst>
              <c:f>'Structure des couts'!$A$19:$A$23</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'Structure des couts'!$B$18:$B$23</c15:sqref>
                  </c15:fullRef>
                </c:ext>
              </c:extLst>
              <c:f>'Structure des couts'!$B$19:$B$23</c:f>
              <c:numCache>
                <c:formatCode>0</c:formatCode>
                <c:ptCount val="5"/>
                <c:pt idx="0">
                  <c:v>5052</c:v>
                </c:pt>
                <c:pt idx="1">
                  <c:v>3777</c:v>
                </c:pt>
                <c:pt idx="2">
                  <c:v>5007</c:v>
                </c:pt>
                <c:pt idx="3">
                  <c:v>6701.1411676668704</c:v>
                </c:pt>
                <c:pt idx="4">
                  <c:v>5863.2826947606573</c:v>
                </c:pt>
              </c:numCache>
            </c:numRef>
          </c:val>
          <c:extLst>
            <c:ext xmlns:c16="http://schemas.microsoft.com/office/drawing/2014/chart" uri="{C3380CC4-5D6E-409C-BE32-E72D297353CC}">
              <c16:uniqueId val="{00000002-8F16-4FEF-856E-3292CF09A84E}"/>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none"/>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EED1-480E-AE74-870909E50FCD}"/>
              </c:ext>
            </c:extLst>
          </c:dPt>
          <c:dPt>
            <c:idx val="4"/>
            <c:invertIfNegative val="0"/>
            <c:bubble3D val="0"/>
            <c:spPr>
              <a:solidFill>
                <a:schemeClr val="accent6"/>
              </a:solidFill>
            </c:spPr>
            <c:extLst>
              <c:ext xmlns:c16="http://schemas.microsoft.com/office/drawing/2014/chart" uri="{C3380CC4-5D6E-409C-BE32-E72D297353CC}">
                <c16:uniqueId val="{00000002-61DD-4DB2-B8D4-9408C93010CA}"/>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61DD-4DB2-B8D4-9408C93010CA}"/>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couts'!$A$31:$A$36</c15:sqref>
                  </c15:fullRef>
                </c:ext>
              </c:extLst>
              <c:f>'Structure des couts'!$A$32:$A$36</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'Structure des couts'!$B$31:$B$36</c15:sqref>
                  </c15:fullRef>
                </c:ext>
              </c:extLst>
              <c:f>'Structure des couts'!$B$32:$B$36</c:f>
              <c:numCache>
                <c:formatCode>0</c:formatCode>
                <c:ptCount val="5"/>
                <c:pt idx="0">
                  <c:v>6365</c:v>
                </c:pt>
                <c:pt idx="1">
                  <c:v>5996</c:v>
                </c:pt>
                <c:pt idx="2">
                  <c:v>6445</c:v>
                </c:pt>
                <c:pt idx="3">
                  <c:v>6950</c:v>
                </c:pt>
                <c:pt idx="4">
                  <c:v>7401</c:v>
                </c:pt>
              </c:numCache>
            </c:numRef>
          </c:val>
          <c:extLst>
            <c:ext xmlns:c16="http://schemas.microsoft.com/office/drawing/2014/chart" uri="{C3380CC4-5D6E-409C-BE32-E72D297353CC}">
              <c16:uniqueId val="{00000002-EED1-480E-AE74-870909E50FCD}"/>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3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D6A4-4C66-A494-2EA28EB80EDA}"/>
              </c:ext>
            </c:extLst>
          </c:dPt>
          <c:dPt>
            <c:idx val="4"/>
            <c:invertIfNegative val="0"/>
            <c:bubble3D val="0"/>
            <c:spPr>
              <a:solidFill>
                <a:schemeClr val="accent6"/>
              </a:solidFill>
            </c:spPr>
            <c:extLst>
              <c:ext xmlns:c16="http://schemas.microsoft.com/office/drawing/2014/chart" uri="{C3380CC4-5D6E-409C-BE32-E72D297353CC}">
                <c16:uniqueId val="{00000002-F59E-4968-A1B6-ADFF3F028DFF}"/>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F59E-4968-A1B6-ADFF3F028DFF}"/>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couts'!$A$43:$A$48</c15:sqref>
                  </c15:fullRef>
                </c:ext>
              </c:extLst>
              <c:f>'Structure des couts'!$A$44:$A$48</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'Structure des couts'!$B$43:$B$48</c15:sqref>
                  </c15:fullRef>
                </c:ext>
              </c:extLst>
              <c:f>'Structure des couts'!$B$44:$B$48</c:f>
              <c:numCache>
                <c:formatCode>0</c:formatCode>
                <c:ptCount val="5"/>
                <c:pt idx="0">
                  <c:v>121300</c:v>
                </c:pt>
                <c:pt idx="1">
                  <c:v>117500</c:v>
                </c:pt>
                <c:pt idx="2">
                  <c:v>118400</c:v>
                </c:pt>
                <c:pt idx="3">
                  <c:v>124900</c:v>
                </c:pt>
                <c:pt idx="4">
                  <c:v>125000</c:v>
                </c:pt>
              </c:numCache>
            </c:numRef>
          </c:val>
          <c:extLst>
            <c:ext xmlns:c16="http://schemas.microsoft.com/office/drawing/2014/chart" uri="{C3380CC4-5D6E-409C-BE32-E72D297353CC}">
              <c16:uniqueId val="{00000002-D6A4-4C66-A494-2EA28EB80ED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80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B3CE-40A1-B6AD-5058838C310B}"/>
              </c:ext>
            </c:extLst>
          </c:dPt>
          <c:dPt>
            <c:idx val="4"/>
            <c:invertIfNegative val="0"/>
            <c:bubble3D val="0"/>
            <c:spPr>
              <a:solidFill>
                <a:schemeClr val="accent6"/>
              </a:solidFill>
            </c:spPr>
            <c:extLst>
              <c:ext xmlns:c16="http://schemas.microsoft.com/office/drawing/2014/chart" uri="{C3380CC4-5D6E-409C-BE32-E72D297353CC}">
                <c16:uniqueId val="{00000002-C8FB-4DD3-AA33-6B79E432E67A}"/>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C8FB-4DD3-AA33-6B79E432E67A}"/>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couts'!$A$54:$A$59</c15:sqref>
                  </c15:fullRef>
                </c:ext>
              </c:extLst>
              <c:f>'Structure des couts'!$A$55:$A$59</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'Structure des couts'!$B$54:$B$59</c15:sqref>
                  </c15:fullRef>
                </c:ext>
              </c:extLst>
              <c:f>'Structure des couts'!$B$55:$B$59</c:f>
              <c:numCache>
                <c:formatCode>0</c:formatCode>
                <c:ptCount val="5"/>
                <c:pt idx="0">
                  <c:v>1183</c:v>
                </c:pt>
                <c:pt idx="1">
                  <c:v>1186</c:v>
                </c:pt>
                <c:pt idx="2">
                  <c:v>1232</c:v>
                </c:pt>
                <c:pt idx="3">
                  <c:v>2056</c:v>
                </c:pt>
                <c:pt idx="4">
                  <c:v>1485</c:v>
                </c:pt>
              </c:numCache>
            </c:numRef>
          </c:val>
          <c:extLst>
            <c:ext xmlns:c16="http://schemas.microsoft.com/office/drawing/2014/chart" uri="{C3380CC4-5D6E-409C-BE32-E72D297353CC}">
              <c16:uniqueId val="{00000002-B3CE-40A1-B6AD-5058838C310B}"/>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116B-4AB9-9896-645873E6EC4C}"/>
              </c:ext>
            </c:extLst>
          </c:dPt>
          <c:dPt>
            <c:idx val="4"/>
            <c:invertIfNegative val="0"/>
            <c:bubble3D val="0"/>
            <c:spPr>
              <a:solidFill>
                <a:schemeClr val="accent6"/>
              </a:solidFill>
            </c:spPr>
            <c:extLst>
              <c:ext xmlns:c16="http://schemas.microsoft.com/office/drawing/2014/chart" uri="{C3380CC4-5D6E-409C-BE32-E72D297353CC}">
                <c16:uniqueId val="{00000002-0E8B-473A-A6A3-C8BE83541C4E}"/>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0E8B-473A-A6A3-C8BE83541C4E}"/>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couts'!$A$65:$A$70</c15:sqref>
                  </c15:fullRef>
                </c:ext>
              </c:extLst>
              <c:f>'Structure des couts'!$A$66:$A$70</c:f>
              <c:numCache>
                <c:formatCode>General</c:formatCode>
                <c:ptCount val="5"/>
                <c:pt idx="0">
                  <c:v>2019</c:v>
                </c:pt>
                <c:pt idx="1">
                  <c:v>2020</c:v>
                </c:pt>
                <c:pt idx="2">
                  <c:v>2021</c:v>
                </c:pt>
                <c:pt idx="3">
                  <c:v>2022</c:v>
                </c:pt>
                <c:pt idx="4">
                  <c:v>2023</c:v>
                </c:pt>
              </c:numCache>
            </c:numRef>
          </c:cat>
          <c:val>
            <c:numRef>
              <c:extLst>
                <c:ext xmlns:c15="http://schemas.microsoft.com/office/drawing/2012/chart" uri="{02D57815-91ED-43cb-92C2-25804820EDAC}">
                  <c15:fullRef>
                    <c15:sqref>'Structure des couts'!$B$65:$B$70</c15:sqref>
                  </c15:fullRef>
                </c:ext>
              </c:extLst>
              <c:f>'Structure des couts'!$B$66:$B$70</c:f>
              <c:numCache>
                <c:formatCode>#,##0</c:formatCode>
                <c:ptCount val="5"/>
                <c:pt idx="0">
                  <c:v>687</c:v>
                </c:pt>
                <c:pt idx="1">
                  <c:v>646</c:v>
                </c:pt>
                <c:pt idx="2">
                  <c:v>682</c:v>
                </c:pt>
                <c:pt idx="3">
                  <c:v>698</c:v>
                </c:pt>
                <c:pt idx="4">
                  <c:v>756</c:v>
                </c:pt>
              </c:numCache>
            </c:numRef>
          </c:val>
          <c:extLst>
            <c:ext xmlns:c16="http://schemas.microsoft.com/office/drawing/2014/chart" uri="{C3380CC4-5D6E-409C-BE32-E72D297353CC}">
              <c16:uniqueId val="{00000002-116B-4AB9-9896-645873E6EC4C}"/>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4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EAE3-46EE-B679-E6598B722E82}"/>
              </c:ext>
            </c:extLst>
          </c:dPt>
          <c:dPt>
            <c:idx val="5"/>
            <c:invertIfNegative val="0"/>
            <c:bubble3D val="0"/>
            <c:spPr>
              <a:solidFill>
                <a:schemeClr val="accent6"/>
              </a:solidFill>
            </c:spPr>
            <c:extLst>
              <c:ext xmlns:c16="http://schemas.microsoft.com/office/drawing/2014/chart" uri="{C3380CC4-5D6E-409C-BE32-E72D297353CC}">
                <c16:uniqueId val="{00000003-EAE3-46EE-B679-E6598B722E82}"/>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EAE3-46EE-B679-E6598B722E82}"/>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bilan'!$C$3:$C$8</c:f>
              <c:numCache>
                <c:formatCode>General</c:formatCode>
                <c:ptCount val="6"/>
                <c:pt idx="0">
                  <c:v>2018</c:v>
                </c:pt>
                <c:pt idx="1">
                  <c:v>2019</c:v>
                </c:pt>
                <c:pt idx="2">
                  <c:v>2020</c:v>
                </c:pt>
                <c:pt idx="3">
                  <c:v>2021</c:v>
                </c:pt>
                <c:pt idx="4">
                  <c:v>2022</c:v>
                </c:pt>
                <c:pt idx="5">
                  <c:v>2023</c:v>
                </c:pt>
              </c:numCache>
            </c:numRef>
          </c:cat>
          <c:val>
            <c:numRef>
              <c:f>'Tréso et bilan'!$B$3:$B$8</c:f>
              <c:numCache>
                <c:formatCode>0</c:formatCode>
                <c:ptCount val="6"/>
                <c:pt idx="0">
                  <c:v>4119</c:v>
                </c:pt>
                <c:pt idx="1">
                  <c:v>4763</c:v>
                </c:pt>
                <c:pt idx="2">
                  <c:v>3631</c:v>
                </c:pt>
                <c:pt idx="3">
                  <c:v>4700</c:v>
                </c:pt>
                <c:pt idx="4">
                  <c:v>5262</c:v>
                </c:pt>
                <c:pt idx="5">
                  <c:v>5489</c:v>
                </c:pt>
              </c:numCache>
            </c:numRef>
          </c:val>
          <c:extLst>
            <c:ext xmlns:c16="http://schemas.microsoft.com/office/drawing/2014/chart" uri="{C3380CC4-5D6E-409C-BE32-E72D297353CC}">
              <c16:uniqueId val="{00000004-EAE3-46EE-B679-E6598B722E82}"/>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3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6197122570109304E-2"/>
          <c:y val="7.6535839138418271E-2"/>
          <c:w val="0.93380277777777776"/>
          <c:h val="0.74419001148192243"/>
        </c:manualLayout>
      </c:layout>
      <c:barChart>
        <c:barDir val="col"/>
        <c:grouping val="clustered"/>
        <c:varyColors val="0"/>
        <c:ser>
          <c:idx val="0"/>
          <c:order val="1"/>
          <c:spPr>
            <a:solidFill>
              <a:schemeClr val="accent1"/>
            </a:solidFill>
          </c:spPr>
          <c:invertIfNegative val="0"/>
          <c:dPt>
            <c:idx val="4"/>
            <c:invertIfNegative val="0"/>
            <c:bubble3D val="0"/>
            <c:spPr>
              <a:solidFill>
                <a:schemeClr val="accent6"/>
              </a:solidFill>
            </c:spPr>
            <c:extLst>
              <c:ext xmlns:c16="http://schemas.microsoft.com/office/drawing/2014/chart" uri="{C3380CC4-5D6E-409C-BE32-E72D297353CC}">
                <c16:uniqueId val="{00000001-8A21-4E8C-AB64-A21867A558D5}"/>
              </c:ext>
            </c:extLst>
          </c:dPt>
          <c:dPt>
            <c:idx val="5"/>
            <c:invertIfNegative val="0"/>
            <c:bubble3D val="0"/>
            <c:spPr>
              <a:solidFill>
                <a:schemeClr val="accent6"/>
              </a:solidFill>
            </c:spPr>
            <c:extLst>
              <c:ext xmlns:c16="http://schemas.microsoft.com/office/drawing/2014/chart" uri="{C3380CC4-5D6E-409C-BE32-E72D297353CC}">
                <c16:uniqueId val="{00000005-9F2E-492C-8672-640B46DC3300}"/>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5-9F2E-492C-8672-640B46DC3300}"/>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bilan'!$A$16:$A$21</c:f>
              <c:numCache>
                <c:formatCode>General</c:formatCode>
                <c:ptCount val="6"/>
                <c:pt idx="0">
                  <c:v>2018</c:v>
                </c:pt>
                <c:pt idx="1">
                  <c:v>2019</c:v>
                </c:pt>
                <c:pt idx="2">
                  <c:v>2020</c:v>
                </c:pt>
                <c:pt idx="3">
                  <c:v>2021</c:v>
                </c:pt>
                <c:pt idx="4">
                  <c:v>2022</c:v>
                </c:pt>
                <c:pt idx="5">
                  <c:v>2023</c:v>
                </c:pt>
              </c:numCache>
            </c:numRef>
          </c:cat>
          <c:val>
            <c:numRef>
              <c:f>'Tréso et bilan'!$B$16:$B$21</c:f>
              <c:numCache>
                <c:formatCode>0</c:formatCode>
                <c:ptCount val="6"/>
                <c:pt idx="0">
                  <c:v>2831</c:v>
                </c:pt>
                <c:pt idx="1">
                  <c:v>3321</c:v>
                </c:pt>
                <c:pt idx="2">
                  <c:v>3366</c:v>
                </c:pt>
                <c:pt idx="3">
                  <c:v>2906</c:v>
                </c:pt>
                <c:pt idx="4">
                  <c:v>1931</c:v>
                </c:pt>
                <c:pt idx="5">
                  <c:v>5287</c:v>
                </c:pt>
              </c:numCache>
            </c:numRef>
          </c:val>
          <c:extLst>
            <c:ext xmlns:c16="http://schemas.microsoft.com/office/drawing/2014/chart" uri="{C3380CC4-5D6E-409C-BE32-E72D297353CC}">
              <c16:uniqueId val="{00000004-9F2E-492C-8672-640B46DC3300}"/>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'Tréso et bilan'!$A$16:$A$21</c15:sqref>
                        </c15:formulaRef>
                      </c:ext>
                    </c:extLst>
                    <c:numCache>
                      <c:formatCode>General</c:formatCode>
                      <c:ptCount val="6"/>
                      <c:pt idx="0">
                        <c:v>2018</c:v>
                      </c:pt>
                      <c:pt idx="1">
                        <c:v>2019</c:v>
                      </c:pt>
                      <c:pt idx="2">
                        <c:v>2020</c:v>
                      </c:pt>
                      <c:pt idx="3">
                        <c:v>2021</c:v>
                      </c:pt>
                      <c:pt idx="4">
                        <c:v>2022</c:v>
                      </c:pt>
                      <c:pt idx="5">
                        <c:v>2023</c:v>
                      </c:pt>
                    </c:numCache>
                  </c:numRef>
                </c:cat>
                <c:val>
                  <c:numRef>
                    <c:extLst>
                      <c:ext uri="{02D57815-91ED-43cb-92C2-25804820EDAC}">
                        <c15:formulaRef>
                          <c15:sqref>'Tréso et bilan'!$A$16:$A$21</c15:sqref>
                        </c15:formulaRef>
                      </c:ext>
                    </c:extLst>
                    <c:numCache>
                      <c:formatCode>General</c:formatCode>
                      <c:ptCount val="6"/>
                      <c:pt idx="0">
                        <c:v>2018</c:v>
                      </c:pt>
                      <c:pt idx="1">
                        <c:v>2019</c:v>
                      </c:pt>
                      <c:pt idx="2">
                        <c:v>2020</c:v>
                      </c:pt>
                      <c:pt idx="3">
                        <c:v>2021</c:v>
                      </c:pt>
                      <c:pt idx="4">
                        <c:v>2022</c:v>
                      </c:pt>
                      <c:pt idx="5">
                        <c:v>2023</c:v>
                      </c:pt>
                    </c:numCache>
                  </c:numRef>
                </c:val>
                <c:extLst>
                  <c:ext xmlns:c16="http://schemas.microsoft.com/office/drawing/2014/chart" uri="{C3380CC4-5D6E-409C-BE32-E72D297353CC}">
                    <c16:uniqueId val="{00000004-B270-4804-B18C-090348351D22}"/>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2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2AE2-4A3D-B60E-FF9643D6B5F5}"/>
              </c:ext>
            </c:extLst>
          </c:dPt>
          <c:dPt>
            <c:idx val="5"/>
            <c:invertIfNegative val="0"/>
            <c:bubble3D val="0"/>
            <c:spPr>
              <a:solidFill>
                <a:schemeClr val="accent6"/>
              </a:solidFill>
            </c:spPr>
            <c:extLst>
              <c:ext xmlns:c16="http://schemas.microsoft.com/office/drawing/2014/chart" uri="{C3380CC4-5D6E-409C-BE32-E72D297353CC}">
                <c16:uniqueId val="{00000003-2AE2-4A3D-B60E-FF9643D6B5F5}"/>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2AE2-4A3D-B60E-FF9643D6B5F5}"/>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'Tréso et bilan'!$A$27:$A$32</c:f>
              <c:strCache>
                <c:ptCount val="6"/>
                <c:pt idx="0">
                  <c:v>2018*</c:v>
                </c:pt>
                <c:pt idx="1">
                  <c:v>2019</c:v>
                </c:pt>
                <c:pt idx="2">
                  <c:v>2020</c:v>
                </c:pt>
                <c:pt idx="3">
                  <c:v>2021</c:v>
                </c:pt>
                <c:pt idx="4">
                  <c:v>2022</c:v>
                </c:pt>
                <c:pt idx="5">
                  <c:v>2023</c:v>
                </c:pt>
              </c:strCache>
            </c:strRef>
          </c:cat>
          <c:val>
            <c:numRef>
              <c:f>'Tréso et bilan'!$B$27:$B$32</c:f>
              <c:numCache>
                <c:formatCode>0</c:formatCode>
                <c:ptCount val="6"/>
                <c:pt idx="0">
                  <c:v>4702</c:v>
                </c:pt>
                <c:pt idx="1">
                  <c:v>4694</c:v>
                </c:pt>
                <c:pt idx="2">
                  <c:v>3959</c:v>
                </c:pt>
                <c:pt idx="3">
                  <c:v>6318</c:v>
                </c:pt>
                <c:pt idx="4">
                  <c:v>6318</c:v>
                </c:pt>
                <c:pt idx="5">
                  <c:v>5447</c:v>
                </c:pt>
              </c:numCache>
            </c:numRef>
          </c:val>
          <c:extLst>
            <c:ext xmlns:c16="http://schemas.microsoft.com/office/drawing/2014/chart" uri="{C3380CC4-5D6E-409C-BE32-E72D297353CC}">
              <c16:uniqueId val="{00000004-2AE2-4A3D-B60E-FF9643D6B5F5}"/>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FEF1-4232-816B-88CEC9B77408}"/>
              </c:ext>
            </c:extLst>
          </c:dPt>
          <c:dPt>
            <c:idx val="5"/>
            <c:invertIfNegative val="0"/>
            <c:bubble3D val="0"/>
            <c:spPr>
              <a:solidFill>
                <a:schemeClr val="accent6"/>
              </a:solidFill>
            </c:spPr>
            <c:extLst>
              <c:ext xmlns:c16="http://schemas.microsoft.com/office/drawing/2014/chart" uri="{C3380CC4-5D6E-409C-BE32-E72D297353CC}">
                <c16:uniqueId val="{00000003-FEF1-4232-816B-88CEC9B77408}"/>
              </c:ext>
            </c:extLst>
          </c:dPt>
          <c:dLbls>
            <c:dLbl>
              <c:idx val="5"/>
              <c:spPr>
                <a:noFill/>
                <a:ln>
                  <a:noFill/>
                </a:ln>
                <a:effectLst/>
              </c:spPr>
              <c:txPr>
                <a:bodyPr wrap="square" lIns="38100" tIns="19050" rIns="38100" bIns="19050" anchor="ctr">
                  <a:spAutoFit/>
                </a:bodyPr>
                <a:lstStyle/>
                <a:p>
                  <a:pPr>
                    <a:defRPr sz="800" b="1">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FEF1-4232-816B-88CEC9B77408}"/>
                </c:ext>
              </c:extLst>
            </c:dLbl>
            <c:spPr>
              <a:noFill/>
              <a:ln>
                <a:noFill/>
              </a:ln>
              <a:effectLst/>
            </c:spPr>
            <c:txPr>
              <a:bodyPr wrap="square" lIns="38100" tIns="19050" rIns="38100" bIns="19050" anchor="ctr">
                <a:spAutoFit/>
              </a:bodyPr>
              <a:lstStyle/>
              <a:p>
                <a:pPr>
                  <a:defRPr sz="8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'Tréso et bilan'!$A$41:$A$46</c:f>
              <c:strCache>
                <c:ptCount val="6"/>
                <c:pt idx="0">
                  <c:v>2018*</c:v>
                </c:pt>
                <c:pt idx="1">
                  <c:v>2019</c:v>
                </c:pt>
                <c:pt idx="2">
                  <c:v>2020</c:v>
                </c:pt>
                <c:pt idx="3">
                  <c:v>2021</c:v>
                </c:pt>
                <c:pt idx="4">
                  <c:v>2022</c:v>
                </c:pt>
                <c:pt idx="5">
                  <c:v>2023</c:v>
                </c:pt>
              </c:strCache>
            </c:strRef>
          </c:cat>
          <c:val>
            <c:numRef>
              <c:f>'Tréso et bilan'!$B$41:$B$46</c:f>
              <c:numCache>
                <c:formatCode>0</c:formatCode>
                <c:ptCount val="6"/>
                <c:pt idx="0">
                  <c:v>3453</c:v>
                </c:pt>
                <c:pt idx="1">
                  <c:v>3532</c:v>
                </c:pt>
                <c:pt idx="2">
                  <c:v>3018</c:v>
                </c:pt>
                <c:pt idx="3">
                  <c:v>4205</c:v>
                </c:pt>
                <c:pt idx="4">
                  <c:v>4205</c:v>
                </c:pt>
                <c:pt idx="5">
                  <c:v>3850</c:v>
                </c:pt>
              </c:numCache>
            </c:numRef>
          </c:val>
          <c:extLst>
            <c:ext xmlns:c16="http://schemas.microsoft.com/office/drawing/2014/chart" uri="{C3380CC4-5D6E-409C-BE32-E72D297353CC}">
              <c16:uniqueId val="{00000002-FEF1-4232-816B-88CEC9B77408}"/>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81CF-4D58-A1CD-77C9B15145A4}"/>
              </c:ext>
            </c:extLst>
          </c:dPt>
          <c:dPt>
            <c:idx val="5"/>
            <c:invertIfNegative val="0"/>
            <c:bubble3D val="0"/>
            <c:spPr>
              <a:solidFill>
                <a:schemeClr val="accent6"/>
              </a:solidFill>
            </c:spPr>
            <c:extLst>
              <c:ext xmlns:c16="http://schemas.microsoft.com/office/drawing/2014/chart" uri="{C3380CC4-5D6E-409C-BE32-E72D297353CC}">
                <c16:uniqueId val="{00000003-81CF-4D58-A1CD-77C9B15145A4}"/>
              </c:ext>
            </c:extLst>
          </c:dPt>
          <c:dLbls>
            <c:dLbl>
              <c:idx val="5"/>
              <c:spPr>
                <a:noFill/>
                <a:ln>
                  <a:noFill/>
                </a:ln>
                <a:effectLst/>
              </c:spPr>
              <c:txPr>
                <a:bodyPr wrap="square" lIns="38100" tIns="19050" rIns="38100" bIns="19050" anchor="ctr">
                  <a:spAutoFit/>
                </a:bodyPr>
                <a:lstStyle/>
                <a:p>
                  <a:pPr>
                    <a:defRPr sz="800" b="1" baseline="0">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81CF-4D58-A1CD-77C9B15145A4}"/>
                </c:ext>
              </c:extLst>
            </c:dLbl>
            <c:spPr>
              <a:noFill/>
              <a:ln>
                <a:noFill/>
              </a:ln>
              <a:effectLst/>
            </c:spPr>
            <c:txPr>
              <a:bodyPr wrap="square" lIns="38100" tIns="19050" rIns="38100" bIns="19050" anchor="ctr">
                <a:spAutoFit/>
              </a:bodyPr>
              <a:lstStyle/>
              <a:p>
                <a:pPr>
                  <a:defRPr sz="800" b="0" baseline="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bilan'!$A$55:$A$60</c:f>
              <c:numCache>
                <c:formatCode>General</c:formatCode>
                <c:ptCount val="6"/>
                <c:pt idx="0">
                  <c:v>2018</c:v>
                </c:pt>
                <c:pt idx="1">
                  <c:v>2019</c:v>
                </c:pt>
                <c:pt idx="2">
                  <c:v>2020</c:v>
                </c:pt>
                <c:pt idx="3">
                  <c:v>2021</c:v>
                </c:pt>
                <c:pt idx="4">
                  <c:v>2022</c:v>
                </c:pt>
                <c:pt idx="5">
                  <c:v>2023</c:v>
                </c:pt>
              </c:numCache>
            </c:numRef>
          </c:cat>
          <c:val>
            <c:numRef>
              <c:f>'Tréso et bilan'!$B$55:$B$60</c:f>
              <c:numCache>
                <c:formatCode>0</c:formatCode>
                <c:ptCount val="6"/>
                <c:pt idx="0">
                  <c:v>1669</c:v>
                </c:pt>
                <c:pt idx="1">
                  <c:v>1801</c:v>
                </c:pt>
                <c:pt idx="2">
                  <c:v>1221</c:v>
                </c:pt>
                <c:pt idx="3">
                  <c:v>1705</c:v>
                </c:pt>
                <c:pt idx="4">
                  <c:v>2141</c:v>
                </c:pt>
                <c:pt idx="5">
                  <c:v>2236</c:v>
                </c:pt>
              </c:numCache>
            </c:numRef>
          </c:val>
          <c:extLst>
            <c:ext xmlns:c16="http://schemas.microsoft.com/office/drawing/2014/chart" uri="{C3380CC4-5D6E-409C-BE32-E72D297353CC}">
              <c16:uniqueId val="{00000004-81CF-4D58-A1CD-77C9B15145A4}"/>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'[2]Site web | Tréso et bilan'!$B$78:$B$83</c:f>
              <c:strCache>
                <c:ptCount val="1"/>
                <c:pt idx="0">
                  <c:v>1274 1615 2010 1793</c:v>
                </c:pt>
              </c:strCache>
            </c:strRef>
          </c:tx>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'[2]Site web | Tréso et bilan'!$A$78:$A$83</c:f>
              <c:numCache>
                <c:formatCode>General</c:formatCode>
                <c:ptCount val="6"/>
                <c:pt idx="0">
                  <c:v>2018</c:v>
                </c:pt>
                <c:pt idx="1">
                  <c:v>2019</c:v>
                </c:pt>
                <c:pt idx="2">
                  <c:v>2020</c:v>
                </c:pt>
                <c:pt idx="3">
                  <c:v>2021</c:v>
                </c:pt>
                <c:pt idx="4">
                  <c:v>2022</c:v>
                </c:pt>
                <c:pt idx="5">
                  <c:v>2023</c:v>
                </c:pt>
              </c:numCache>
            </c:numRef>
          </c:cat>
          <c:val>
            <c:numRef>
              <c:f>'[2]Site web | Tréso et bilan'!$B$78:$B$83</c:f>
              <c:numCache>
                <c:formatCode>General</c:formatCode>
                <c:ptCount val="6"/>
                <c:pt idx="0">
                  <c:v>1274</c:v>
                </c:pt>
                <c:pt idx="1">
                  <c:v>1615</c:v>
                </c:pt>
                <c:pt idx="2">
                  <c:v>2010</c:v>
                </c:pt>
                <c:pt idx="3">
                  <c:v>1793</c:v>
                </c:pt>
              </c:numCache>
            </c:numRef>
          </c:val>
          <c:extLst>
            <c:ext xmlns:c16="http://schemas.microsoft.com/office/drawing/2014/chart" uri="{C3380CC4-5D6E-409C-BE32-E72D297353CC}">
              <c16:uniqueId val="{00000000-71C0-49D7-9F96-504AF6135417}"/>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CB80-417D-972C-05FCB1ADEF30}"/>
              </c:ext>
            </c:extLst>
          </c:dPt>
          <c:dPt>
            <c:idx val="5"/>
            <c:invertIfNegative val="0"/>
            <c:bubble3D val="0"/>
            <c:spPr>
              <a:solidFill>
                <a:schemeClr val="accent6"/>
              </a:solidFill>
            </c:spPr>
            <c:extLst>
              <c:ext xmlns:c16="http://schemas.microsoft.com/office/drawing/2014/chart" uri="{C3380CC4-5D6E-409C-BE32-E72D297353CC}">
                <c16:uniqueId val="{00000002-2B65-45F5-9940-E2A1273DA79D}"/>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2B65-45F5-9940-E2A1273DA79D}"/>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bilan'!$A$92:$A$97</c:f>
              <c:numCache>
                <c:formatCode>General</c:formatCode>
                <c:ptCount val="6"/>
                <c:pt idx="0">
                  <c:v>2018</c:v>
                </c:pt>
                <c:pt idx="1">
                  <c:v>2019</c:v>
                </c:pt>
                <c:pt idx="2">
                  <c:v>2020</c:v>
                </c:pt>
                <c:pt idx="3">
                  <c:v>2021</c:v>
                </c:pt>
                <c:pt idx="4">
                  <c:v>2022</c:v>
                </c:pt>
                <c:pt idx="5">
                  <c:v>2023</c:v>
                </c:pt>
              </c:numCache>
            </c:numRef>
          </c:cat>
          <c:val>
            <c:numRef>
              <c:f>'Tréso et bilan'!$B$92:$B$97</c:f>
              <c:numCache>
                <c:formatCode>0</c:formatCode>
                <c:ptCount val="6"/>
                <c:pt idx="0">
                  <c:v>4056</c:v>
                </c:pt>
                <c:pt idx="1">
                  <c:v>5184</c:v>
                </c:pt>
                <c:pt idx="2">
                  <c:v>3531</c:v>
                </c:pt>
                <c:pt idx="3">
                  <c:v>2789</c:v>
                </c:pt>
                <c:pt idx="4">
                  <c:v>4320</c:v>
                </c:pt>
                <c:pt idx="5">
                  <c:v>3280.8</c:v>
                </c:pt>
              </c:numCache>
            </c:numRef>
          </c:val>
          <c:extLst>
            <c:ext xmlns:c16="http://schemas.microsoft.com/office/drawing/2014/chart" uri="{C3380CC4-5D6E-409C-BE32-E72D297353CC}">
              <c16:uniqueId val="{00000002-CB80-417D-972C-05FCB1ADEF30}"/>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out"/>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0"/>
        </c:scaling>
        <c:delete val="1"/>
        <c:axPos val="l"/>
        <c:numFmt formatCode="0" sourceLinked="1"/>
        <c:majorTickMark val="none"/>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F2A1-407B-B2EA-B9ACD41F45AD}"/>
              </c:ext>
            </c:extLst>
          </c:dPt>
          <c:dPt>
            <c:idx val="5"/>
            <c:invertIfNegative val="0"/>
            <c:bubble3D val="0"/>
            <c:spPr>
              <a:solidFill>
                <a:schemeClr val="accent6"/>
              </a:solidFill>
            </c:spPr>
            <c:extLst>
              <c:ext xmlns:c16="http://schemas.microsoft.com/office/drawing/2014/chart" uri="{C3380CC4-5D6E-409C-BE32-E72D297353CC}">
                <c16:uniqueId val="{00000002-5E50-49BB-80DC-46180E9E32B4}"/>
              </c:ext>
            </c:extLst>
          </c:dPt>
          <c:dLbls>
            <c:dLbl>
              <c:idx val="5"/>
              <c:spPr>
                <a:noFill/>
                <a:ln>
                  <a:noFill/>
                </a:ln>
                <a:effectLst/>
              </c:spPr>
              <c:txPr>
                <a:bodyPr wrap="square" lIns="38100" tIns="19050" rIns="38100" bIns="19050" anchor="ctr">
                  <a:spAutoFit/>
                </a:bodyPr>
                <a:lstStyle/>
                <a:p>
                  <a:pPr>
                    <a:defRPr sz="800" b="1">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5E50-49BB-80DC-46180E9E32B4}"/>
                </c:ext>
              </c:extLst>
            </c:dLbl>
            <c:spPr>
              <a:noFill/>
              <a:ln>
                <a:noFill/>
              </a:ln>
              <a:effectLst/>
            </c:spPr>
            <c:txPr>
              <a:bodyPr wrap="square" lIns="38100" tIns="19050" rIns="38100" bIns="19050" anchor="ctr">
                <a:spAutoFit/>
              </a:bodyPr>
              <a:lstStyle/>
              <a:p>
                <a:pPr>
                  <a:defRPr sz="8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bilan'!$A$106:$A$111</c:f>
              <c:numCache>
                <c:formatCode>General</c:formatCode>
                <c:ptCount val="6"/>
                <c:pt idx="0">
                  <c:v>2018</c:v>
                </c:pt>
                <c:pt idx="1">
                  <c:v>2019</c:v>
                </c:pt>
                <c:pt idx="2">
                  <c:v>2020</c:v>
                </c:pt>
                <c:pt idx="3">
                  <c:v>2021</c:v>
                </c:pt>
                <c:pt idx="4">
                  <c:v>2022</c:v>
                </c:pt>
                <c:pt idx="5">
                  <c:v>2023</c:v>
                </c:pt>
              </c:numCache>
            </c:numRef>
          </c:cat>
          <c:val>
            <c:numRef>
              <c:f>'Tréso et bilan'!$B$106:$B$111</c:f>
              <c:numCache>
                <c:formatCode>0%</c:formatCode>
                <c:ptCount val="6"/>
                <c:pt idx="0">
                  <c:v>0.33</c:v>
                </c:pt>
                <c:pt idx="1">
                  <c:v>0.39200000000000002</c:v>
                </c:pt>
                <c:pt idx="2">
                  <c:v>0.28000000000000003</c:v>
                </c:pt>
                <c:pt idx="3">
                  <c:v>0.186</c:v>
                </c:pt>
                <c:pt idx="4">
                  <c:v>0.25239541949053518</c:v>
                </c:pt>
                <c:pt idx="5">
                  <c:v>0.18269295021717341</c:v>
                </c:pt>
              </c:numCache>
            </c:numRef>
          </c:val>
          <c:extLst>
            <c:ext xmlns:c16="http://schemas.microsoft.com/office/drawing/2014/chart" uri="{C3380CC4-5D6E-409C-BE32-E72D297353CC}">
              <c16:uniqueId val="{00000002-F2A1-407B-B2EA-B9ACD41F45AD}"/>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2919653554034801E-3"/>
          <c:y val="6.6982755767384897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extLst>
              <c:ext xmlns:c16="http://schemas.microsoft.com/office/drawing/2014/chart" uri="{C3380CC4-5D6E-409C-BE32-E72D297353CC}">
                <c16:uniqueId val="{00000000-BC50-48A7-A97B-529745AF40F3}"/>
              </c:ext>
            </c:extLst>
          </c:dPt>
          <c:dPt>
            <c:idx val="5"/>
            <c:invertIfNegative val="0"/>
            <c:bubble3D val="0"/>
            <c:spPr>
              <a:solidFill>
                <a:schemeClr val="accent6"/>
              </a:solidFill>
            </c:spPr>
            <c:extLst>
              <c:ext xmlns:c16="http://schemas.microsoft.com/office/drawing/2014/chart" uri="{C3380CC4-5D6E-409C-BE32-E72D297353CC}">
                <c16:uniqueId val="{00000001-424C-4614-973A-19EE8BF712EC}"/>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1-424C-4614-973A-19EE8BF712EC}"/>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bilan'!$A$120:$A$125</c:f>
              <c:numCache>
                <c:formatCode>General</c:formatCode>
                <c:ptCount val="6"/>
                <c:pt idx="0">
                  <c:v>2018</c:v>
                </c:pt>
                <c:pt idx="1">
                  <c:v>2019</c:v>
                </c:pt>
                <c:pt idx="2">
                  <c:v>2020</c:v>
                </c:pt>
                <c:pt idx="3">
                  <c:v>2021</c:v>
                </c:pt>
                <c:pt idx="4">
                  <c:v>2022</c:v>
                </c:pt>
                <c:pt idx="5">
                  <c:v>2023</c:v>
                </c:pt>
              </c:numCache>
            </c:numRef>
          </c:cat>
          <c:val>
            <c:numRef>
              <c:f>'Tréso et bilan'!$B$120:$B$125</c:f>
              <c:numCache>
                <c:formatCode>0%</c:formatCode>
                <c:ptCount val="6"/>
                <c:pt idx="0">
                  <c:v>0.98</c:v>
                </c:pt>
                <c:pt idx="1">
                  <c:v>1.0900000000000001</c:v>
                </c:pt>
                <c:pt idx="2">
                  <c:v>0.97</c:v>
                </c:pt>
                <c:pt idx="3">
                  <c:v>0.59</c:v>
                </c:pt>
                <c:pt idx="4">
                  <c:v>0.82098061573546177</c:v>
                </c:pt>
                <c:pt idx="5">
                  <c:v>0.59770449990890873</c:v>
                </c:pt>
              </c:numCache>
            </c:numRef>
          </c:val>
          <c:extLst>
            <c:ext xmlns:c16="http://schemas.microsoft.com/office/drawing/2014/chart" uri="{C3380CC4-5D6E-409C-BE32-E72D297353CC}">
              <c16:uniqueId val="{00000001-BC50-48A7-A97B-529745AF40F3}"/>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1"/>
            <c:invertIfNegative val="0"/>
            <c:bubble3D val="0"/>
            <c:extLst>
              <c:ext xmlns:c16="http://schemas.microsoft.com/office/drawing/2014/chart" uri="{C3380CC4-5D6E-409C-BE32-E72D297353CC}">
                <c16:uniqueId val="{00000000-F047-492B-B4EA-C584F4D04FDB}"/>
              </c:ext>
            </c:extLst>
          </c:dPt>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2-F047-492B-B4EA-C584F4D04FDB}"/>
              </c:ext>
            </c:extLst>
          </c:dPt>
          <c:dPt>
            <c:idx val="4"/>
            <c:invertIfNegative val="0"/>
            <c:bubble3D val="0"/>
            <c:spPr>
              <a:solidFill>
                <a:schemeClr val="accent6"/>
              </a:solidFill>
            </c:spPr>
            <c:extLst>
              <c:ext xmlns:c16="http://schemas.microsoft.com/office/drawing/2014/chart" uri="{C3380CC4-5D6E-409C-BE32-E72D297353CC}">
                <c16:uniqueId val="{00000005-F047-492B-B4EA-C584F4D04FDB}"/>
              </c:ext>
            </c:extLst>
          </c:dPt>
          <c:dLbls>
            <c:dLbl>
              <c:idx val="0"/>
              <c:layout>
                <c:manualLayout>
                  <c:x val="1.4770241508648771E-7"/>
                  <c:y val="-3.716760992989458E-3"/>
                </c:manualLayout>
              </c:layout>
              <c:spPr>
                <a:noFill/>
                <a:ln>
                  <a:noFill/>
                </a:ln>
                <a:effectLst/>
              </c:spPr>
              <c:txPr>
                <a:bodyPr wrap="square" lIns="38100" tIns="19050" rIns="38100" bIns="19050" anchor="ctr">
                  <a:noAutofit/>
                </a:bodyPr>
                <a:lstStyle/>
                <a:p>
                  <a:pPr>
                    <a:defRPr sz="800"/>
                  </a:pPr>
                  <a:endParaRPr lang="fr-FR"/>
                </a:p>
              </c:txPr>
              <c:dLblPos val="outEnd"/>
              <c:showLegendKey val="0"/>
              <c:showVal val="1"/>
              <c:showCatName val="0"/>
              <c:showSerName val="0"/>
              <c:showPercent val="0"/>
              <c:showBubbleSize val="0"/>
              <c:separator>, </c:separator>
              <c:extLst>
                <c:ext xmlns:c15="http://schemas.microsoft.com/office/drawing/2012/chart" uri="{CE6537A1-D6FC-4f65-9D91-7224C49458BB}">
                  <c15:layout>
                    <c:manualLayout>
                      <c:w val="0.13751703252768122"/>
                      <c:h val="0.16073484572347677"/>
                    </c:manualLayout>
                  </c15:layout>
                </c:ext>
                <c:ext xmlns:c16="http://schemas.microsoft.com/office/drawing/2014/chart" uri="{C3380CC4-5D6E-409C-BE32-E72D297353CC}">
                  <c16:uniqueId val="{00000003-F047-492B-B4EA-C584F4D04FDB}"/>
                </c:ext>
              </c:extLst>
            </c:dLbl>
            <c:dLbl>
              <c:idx val="1"/>
              <c:layout>
                <c:manualLayout>
                  <c:x val="3.7516413430876009E-3"/>
                  <c:y val="8.8614934893166963E-3"/>
                </c:manualLayout>
              </c:layout>
              <c:spPr>
                <a:noFill/>
                <a:ln>
                  <a:noFill/>
                </a:ln>
                <a:effectLst/>
              </c:spPr>
              <c:txPr>
                <a:bodyPr wrap="square" lIns="38100" tIns="19050" rIns="38100" bIns="19050" anchor="ctr">
                  <a:spAutoFit/>
                </a:bodyPr>
                <a:lstStyle/>
                <a:p>
                  <a:pPr>
                    <a:defRPr sz="800">
                      <a:solidFill>
                        <a:sysClr val="windowText" lastClr="000000"/>
                      </a:solidFill>
                    </a:defRPr>
                  </a:pPr>
                  <a:endParaRPr lang="fr-FR"/>
                </a:p>
              </c:txPr>
              <c:dLblPos val="outEnd"/>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F047-492B-B4EA-C584F4D04FDB}"/>
                </c:ext>
              </c:extLst>
            </c:dLbl>
            <c:dLbl>
              <c:idx val="2"/>
              <c:layout>
                <c:manualLayout>
                  <c:x val="3.5746938498191386E-3"/>
                  <c:y val="-3.7608480252745943E-3"/>
                </c:manualLayout>
              </c:layout>
              <c:tx>
                <c:rich>
                  <a:bodyPr/>
                  <a:lstStyle/>
                  <a:p>
                    <a:fld id="{0C8668B3-B293-48A2-AE49-CDF3D949C39E}" type="VALUE">
                      <a:rPr lang="en-US" baseline="0"/>
                      <a:pPr/>
                      <a:t>[VALEUR]</a:t>
                    </a:fld>
                    <a:endParaRPr lang="fr-F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4-F047-492B-B4EA-C584F4D04FDB}"/>
                </c:ext>
              </c:extLst>
            </c:dLbl>
            <c:dLbl>
              <c:idx val="3"/>
              <c:layout>
                <c:manualLayout>
                  <c:x val="1.1254924029262802E-2"/>
                  <c:y val="-4.927286286242968E-3"/>
                </c:manualLayout>
              </c:layout>
              <c:tx>
                <c:rich>
                  <a:bodyPr/>
                  <a:lstStyle/>
                  <a:p>
                    <a:fld id="{5E33CC2A-3B27-4882-8B69-330157673340}" type="VALUE">
                      <a:rPr lang="en-US"/>
                      <a:pPr/>
                      <a:t>[VALEUR]</a:t>
                    </a:fld>
                    <a:endParaRPr lang="fr-F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2-F047-492B-B4EA-C584F4D04FDB}"/>
                </c:ext>
              </c:extLst>
            </c:dLbl>
            <c:dLbl>
              <c:idx val="4"/>
              <c:layout>
                <c:manualLayout>
                  <c:x val="0"/>
                  <c:y val="-9.0228968617505397E-3"/>
                </c:manualLayout>
              </c:layout>
              <c:tx>
                <c:rich>
                  <a:bodyPr/>
                  <a:lstStyle/>
                  <a:p>
                    <a:fld id="{5C6AD853-95AB-476E-AE7C-E9E9E6513E98}" type="VALUE">
                      <a:rPr lang="en-US"/>
                      <a:pPr/>
                      <a:t>[VALEUR]</a:t>
                    </a:fld>
                    <a:endParaRPr lang="fr-F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5-F047-492B-B4EA-C584F4D04FDB}"/>
                </c:ext>
              </c:extLst>
            </c:dLbl>
            <c:spPr>
              <a:noFill/>
              <a:ln>
                <a:noFill/>
              </a:ln>
              <a:effectLst/>
            </c:spPr>
            <c:txPr>
              <a:bodyPr wrap="square" lIns="38100" tIns="19050" rIns="38100" bIns="19050" anchor="ctr">
                <a:spAutoFit/>
              </a:bodyPr>
              <a:lstStyle/>
              <a:p>
                <a:pPr>
                  <a:defRPr sz="800"/>
                </a:pPr>
                <a:endParaRPr lang="fr-FR"/>
              </a:p>
            </c:txPr>
            <c:dLblPos val="ctr"/>
            <c:showLegendKey val="0"/>
            <c:showVal val="1"/>
            <c:showCatName val="0"/>
            <c:showSerName val="0"/>
            <c:showPercent val="0"/>
            <c:showBubbleSize val="0"/>
            <c:separator>, </c:separator>
            <c:showLeaderLines val="0"/>
            <c:extLst>
              <c:ext xmlns:c15="http://schemas.microsoft.com/office/drawing/2012/chart" uri="{CE6537A1-D6FC-4f65-9D91-7224C49458BB}">
                <c15:showDataLabelsRange val="1"/>
                <c15:showLeaderLines val="1"/>
              </c:ext>
            </c:extLst>
          </c:dLbls>
          <c:cat>
            <c:numRef>
              <c:f>'Tréso et bilan'!$A$134:$A$138</c:f>
              <c:numCache>
                <c:formatCode>General</c:formatCode>
                <c:ptCount val="5"/>
                <c:pt idx="0">
                  <c:v>2019</c:v>
                </c:pt>
                <c:pt idx="1">
                  <c:v>2020</c:v>
                </c:pt>
                <c:pt idx="2">
                  <c:v>2021</c:v>
                </c:pt>
                <c:pt idx="3">
                  <c:v>2022</c:v>
                </c:pt>
                <c:pt idx="4">
                  <c:v>2023</c:v>
                </c:pt>
              </c:numCache>
            </c:numRef>
          </c:cat>
          <c:val>
            <c:numRef>
              <c:f>'Tréso et bilan'!$B$134:$B$138</c:f>
              <c:numCache>
                <c:formatCode>0.0%</c:formatCode>
                <c:ptCount val="5"/>
                <c:pt idx="0">
                  <c:v>0.1</c:v>
                </c:pt>
                <c:pt idx="1">
                  <c:v>0.06</c:v>
                </c:pt>
                <c:pt idx="2">
                  <c:v>0.10299999999999999</c:v>
                </c:pt>
                <c:pt idx="3">
                  <c:v>0.108</c:v>
                </c:pt>
                <c:pt idx="4">
                  <c:v>0.114</c:v>
                </c:pt>
              </c:numCache>
            </c:numRef>
          </c:val>
          <c:extLst>
            <c:ext xmlns:c15="http://schemas.microsoft.com/office/drawing/2012/chart" uri="{02D57815-91ED-43cb-92C2-25804820EDAC}">
              <c15:datalabelsRange>
                <c15:f>'Tréso et bilan'!$B$133:$B$135</c15:f>
                <c15:dlblRangeCache>
                  <c:ptCount val="3"/>
                  <c:pt idx="1">
                    <c:v>10.0%</c:v>
                  </c:pt>
                  <c:pt idx="2">
                    <c:v>6.0%</c:v>
                  </c:pt>
                </c15:dlblRangeCache>
              </c15:datalabelsRange>
            </c:ext>
            <c:ext xmlns:c16="http://schemas.microsoft.com/office/drawing/2014/chart" uri="{C3380CC4-5D6E-409C-BE32-E72D297353CC}">
              <c16:uniqueId val="{00000006-F047-492B-B4EA-C584F4D04FDB}"/>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4" Type="http://schemas.openxmlformats.org/officeDocument/2006/relationships/chart" Target="../charts/chart11.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 Id="rId5" Type="http://schemas.openxmlformats.org/officeDocument/2006/relationships/chart" Target="../charts/chart16.xml"/><Relationship Id="rId4" Type="http://schemas.openxmlformats.org/officeDocument/2006/relationships/chart" Target="../charts/chart15.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9.xml"/><Relationship Id="rId2" Type="http://schemas.openxmlformats.org/officeDocument/2006/relationships/chart" Target="../charts/chart18.xml"/><Relationship Id="rId1" Type="http://schemas.openxmlformats.org/officeDocument/2006/relationships/chart" Target="../charts/chart17.xml"/></Relationships>
</file>

<file path=xl/drawings/_rels/drawing17.xml.rels><?xml version="1.0" encoding="UTF-8" standalone="yes"?>
<Relationships xmlns="http://schemas.openxmlformats.org/package/2006/relationships"><Relationship Id="rId3" Type="http://schemas.openxmlformats.org/officeDocument/2006/relationships/chart" Target="../charts/chart22.xml"/><Relationship Id="rId2" Type="http://schemas.openxmlformats.org/officeDocument/2006/relationships/chart" Target="../charts/chart21.xml"/><Relationship Id="rId1" Type="http://schemas.openxmlformats.org/officeDocument/2006/relationships/chart" Target="../charts/chart20.xml"/><Relationship Id="rId6" Type="http://schemas.openxmlformats.org/officeDocument/2006/relationships/chart" Target="../charts/chart25.xml"/><Relationship Id="rId5" Type="http://schemas.openxmlformats.org/officeDocument/2006/relationships/chart" Target="../charts/chart24.xml"/><Relationship Id="rId4" Type="http://schemas.openxmlformats.org/officeDocument/2006/relationships/chart" Target="../charts/chart23.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33.xml"/><Relationship Id="rId3" Type="http://schemas.openxmlformats.org/officeDocument/2006/relationships/chart" Target="../charts/chart28.xml"/><Relationship Id="rId7" Type="http://schemas.openxmlformats.org/officeDocument/2006/relationships/chart" Target="../charts/chart32.xml"/><Relationship Id="rId2" Type="http://schemas.openxmlformats.org/officeDocument/2006/relationships/chart" Target="../charts/chart27.xml"/><Relationship Id="rId1" Type="http://schemas.openxmlformats.org/officeDocument/2006/relationships/chart" Target="../charts/chart26.xml"/><Relationship Id="rId6" Type="http://schemas.openxmlformats.org/officeDocument/2006/relationships/chart" Target="../charts/chart31.xml"/><Relationship Id="rId5" Type="http://schemas.openxmlformats.org/officeDocument/2006/relationships/chart" Target="../charts/chart30.xml"/><Relationship Id="rId10" Type="http://schemas.openxmlformats.org/officeDocument/2006/relationships/chart" Target="../charts/chart35.xml"/><Relationship Id="rId4" Type="http://schemas.openxmlformats.org/officeDocument/2006/relationships/chart" Target="../charts/chart29.xml"/><Relationship Id="rId9" Type="http://schemas.openxmlformats.org/officeDocument/2006/relationships/chart" Target="../charts/chart34.xml"/></Relationships>
</file>

<file path=xl/drawings/drawing1.xml><?xml version="1.0" encoding="utf-8"?>
<xdr:wsDr xmlns:xdr="http://schemas.openxmlformats.org/drawingml/2006/spreadsheetDrawing" xmlns:a="http://schemas.openxmlformats.org/drawingml/2006/main">
  <xdr:twoCellAnchor>
    <xdr:from>
      <xdr:col>7</xdr:col>
      <xdr:colOff>591003</xdr:colOff>
      <xdr:row>0</xdr:row>
      <xdr:rowOff>47625</xdr:rowOff>
    </xdr:from>
    <xdr:to>
      <xdr:col>16</xdr:col>
      <xdr:colOff>66333</xdr:colOff>
      <xdr:row>14</xdr:row>
      <xdr:rowOff>151265</xdr:rowOff>
    </xdr:to>
    <xdr:graphicFrame macro="">
      <xdr:nvGraphicFramePr>
        <xdr:cNvPr id="9" name="Graphique 1">
          <a:extLst>
            <a:ext uri="{FF2B5EF4-FFF2-40B4-BE49-F238E27FC236}">
              <a16:creationId xmlns:a16="http://schemas.microsoft.com/office/drawing/2014/main" id="{1D032F86-7E37-4045-B1A4-4AE5D67D64D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742496</xdr:colOff>
      <xdr:row>18</xdr:row>
      <xdr:rowOff>157843</xdr:rowOff>
    </xdr:from>
    <xdr:to>
      <xdr:col>16</xdr:col>
      <xdr:colOff>254566</xdr:colOff>
      <xdr:row>33</xdr:row>
      <xdr:rowOff>33678</xdr:rowOff>
    </xdr:to>
    <xdr:graphicFrame macro="">
      <xdr:nvGraphicFramePr>
        <xdr:cNvPr id="10" name="Graphique 2">
          <a:extLst>
            <a:ext uri="{FF2B5EF4-FFF2-40B4-BE49-F238E27FC236}">
              <a16:creationId xmlns:a16="http://schemas.microsoft.com/office/drawing/2014/main" id="{2B6951B7-F72F-4A2F-B7FF-791798C6F54F}"/>
            </a:ext>
            <a:ext uri="{147F2762-F138-4A5C-976F-8EAC2B608ADB}">
              <a16:predDERef xmlns:a16="http://schemas.microsoft.com/office/drawing/2014/main" pred="{1D032F86-7E37-4045-B1A4-4AE5D67D64D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14515</xdr:colOff>
      <xdr:row>35</xdr:row>
      <xdr:rowOff>2268</xdr:rowOff>
    </xdr:from>
    <xdr:to>
      <xdr:col>16</xdr:col>
      <xdr:colOff>312171</xdr:colOff>
      <xdr:row>48</xdr:row>
      <xdr:rowOff>102454</xdr:rowOff>
    </xdr:to>
    <xdr:graphicFrame macro="">
      <xdr:nvGraphicFramePr>
        <xdr:cNvPr id="4" name="Graphique 3">
          <a:extLst>
            <a:ext uri="{FF2B5EF4-FFF2-40B4-BE49-F238E27FC236}">
              <a16:creationId xmlns:a16="http://schemas.microsoft.com/office/drawing/2014/main" id="{3C30DA07-2682-4B79-BB2C-AAEB887BB8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747941</xdr:colOff>
      <xdr:row>51</xdr:row>
      <xdr:rowOff>26307</xdr:rowOff>
    </xdr:from>
    <xdr:to>
      <xdr:col>16</xdr:col>
      <xdr:colOff>237786</xdr:colOff>
      <xdr:row>65</xdr:row>
      <xdr:rowOff>11741</xdr:rowOff>
    </xdr:to>
    <xdr:graphicFrame macro="">
      <xdr:nvGraphicFramePr>
        <xdr:cNvPr id="5" name="Graphique 4">
          <a:extLst>
            <a:ext uri="{FF2B5EF4-FFF2-40B4-BE49-F238E27FC236}">
              <a16:creationId xmlns:a16="http://schemas.microsoft.com/office/drawing/2014/main" id="{CDC000D1-F217-4DDD-A999-702913D02B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63498</xdr:colOff>
      <xdr:row>69</xdr:row>
      <xdr:rowOff>9070</xdr:rowOff>
    </xdr:from>
    <xdr:to>
      <xdr:col>7</xdr:col>
      <xdr:colOff>617142</xdr:colOff>
      <xdr:row>88</xdr:row>
      <xdr:rowOff>56285</xdr:rowOff>
    </xdr:to>
    <xdr:graphicFrame macro="">
      <xdr:nvGraphicFramePr>
        <xdr:cNvPr id="6" name="Graphique 1">
          <a:extLst>
            <a:ext uri="{FF2B5EF4-FFF2-40B4-BE49-F238E27FC236}">
              <a16:creationId xmlns:a16="http://schemas.microsoft.com/office/drawing/2014/main" id="{69D897E5-4FF9-4F02-A6B0-399431561B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266699</xdr:colOff>
      <xdr:row>80</xdr:row>
      <xdr:rowOff>189593</xdr:rowOff>
    </xdr:from>
    <xdr:to>
      <xdr:col>12</xdr:col>
      <xdr:colOff>65313</xdr:colOff>
      <xdr:row>87</xdr:row>
      <xdr:rowOff>35605</xdr:rowOff>
    </xdr:to>
    <xdr:graphicFrame macro="">
      <xdr:nvGraphicFramePr>
        <xdr:cNvPr id="7" name="Graphique 1">
          <a:extLst>
            <a:ext uri="{FF2B5EF4-FFF2-40B4-BE49-F238E27FC236}">
              <a16:creationId xmlns:a16="http://schemas.microsoft.com/office/drawing/2014/main" id="{297D836F-007E-45EA-AB65-34E5407044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63502</xdr:colOff>
      <xdr:row>79</xdr:row>
      <xdr:rowOff>8162</xdr:rowOff>
    </xdr:from>
    <xdr:to>
      <xdr:col>7</xdr:col>
      <xdr:colOff>617145</xdr:colOff>
      <xdr:row>98</xdr:row>
      <xdr:rowOff>55377</xdr:rowOff>
    </xdr:to>
    <xdr:graphicFrame macro="">
      <xdr:nvGraphicFramePr>
        <xdr:cNvPr id="8" name="Graphique 1">
          <a:extLst>
            <a:ext uri="{FF2B5EF4-FFF2-40B4-BE49-F238E27FC236}">
              <a16:creationId xmlns:a16="http://schemas.microsoft.com/office/drawing/2014/main" id="{49CCAA9F-4A37-45C3-952B-EE7034CFD1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5.xml><?xml version="1.0" encoding="utf-8"?>
<xdr:wsDr xmlns:xdr="http://schemas.openxmlformats.org/drawingml/2006/spreadsheetDrawing" xmlns:a="http://schemas.openxmlformats.org/drawingml/2006/main">
  <xdr:twoCellAnchor>
    <xdr:from>
      <xdr:col>3</xdr:col>
      <xdr:colOff>792481</xdr:colOff>
      <xdr:row>1</xdr:row>
      <xdr:rowOff>146050</xdr:rowOff>
    </xdr:from>
    <xdr:to>
      <xdr:col>9</xdr:col>
      <xdr:colOff>190501</xdr:colOff>
      <xdr:row>14</xdr:row>
      <xdr:rowOff>77470</xdr:rowOff>
    </xdr:to>
    <xdr:graphicFrame macro="">
      <xdr:nvGraphicFramePr>
        <xdr:cNvPr id="2" name="Graphique 3">
          <a:extLst>
            <a:ext uri="{FF2B5EF4-FFF2-40B4-BE49-F238E27FC236}">
              <a16:creationId xmlns:a16="http://schemas.microsoft.com/office/drawing/2014/main" id="{ACA8E7BC-FA42-47A9-B66A-A2D4FF944F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321311</xdr:colOff>
      <xdr:row>14</xdr:row>
      <xdr:rowOff>158750</xdr:rowOff>
    </xdr:from>
    <xdr:to>
      <xdr:col>9</xdr:col>
      <xdr:colOff>6350</xdr:colOff>
      <xdr:row>24</xdr:row>
      <xdr:rowOff>0</xdr:rowOff>
    </xdr:to>
    <xdr:graphicFrame macro="">
      <xdr:nvGraphicFramePr>
        <xdr:cNvPr id="3" name="Graphique 1">
          <a:extLst>
            <a:ext uri="{FF2B5EF4-FFF2-40B4-BE49-F238E27FC236}">
              <a16:creationId xmlns:a16="http://schemas.microsoft.com/office/drawing/2014/main" id="{7215C547-214A-4AB2-8621-EDFE32EB2D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666750</xdr:colOff>
      <xdr:row>33</xdr:row>
      <xdr:rowOff>107951</xdr:rowOff>
    </xdr:from>
    <xdr:to>
      <xdr:col>6</xdr:col>
      <xdr:colOff>400400</xdr:colOff>
      <xdr:row>45</xdr:row>
      <xdr:rowOff>94151</xdr:rowOff>
    </xdr:to>
    <xdr:graphicFrame macro="">
      <xdr:nvGraphicFramePr>
        <xdr:cNvPr id="7" name="Graphique 6">
          <a:extLst>
            <a:ext uri="{FF2B5EF4-FFF2-40B4-BE49-F238E27FC236}">
              <a16:creationId xmlns:a16="http://schemas.microsoft.com/office/drawing/2014/main" id="{6B929041-B749-8DBD-877D-505F5CB927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622300</xdr:colOff>
      <xdr:row>54</xdr:row>
      <xdr:rowOff>149225</xdr:rowOff>
    </xdr:from>
    <xdr:to>
      <xdr:col>6</xdr:col>
      <xdr:colOff>355950</xdr:colOff>
      <xdr:row>66</xdr:row>
      <xdr:rowOff>171425</xdr:rowOff>
    </xdr:to>
    <xdr:graphicFrame macro="">
      <xdr:nvGraphicFramePr>
        <xdr:cNvPr id="9" name="Graphique 8">
          <a:extLst>
            <a:ext uri="{FF2B5EF4-FFF2-40B4-BE49-F238E27FC236}">
              <a16:creationId xmlns:a16="http://schemas.microsoft.com/office/drawing/2014/main" id="{16DBB2D4-494A-8CAD-63C9-D3F7B3B307A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7.xml><?xml version="1.0" encoding="utf-8"?>
<xdr:wsDr xmlns:xdr="http://schemas.openxmlformats.org/drawingml/2006/spreadsheetDrawing" xmlns:a="http://schemas.openxmlformats.org/drawingml/2006/main">
  <xdr:twoCellAnchor>
    <xdr:from>
      <xdr:col>4</xdr:col>
      <xdr:colOff>82550</xdr:colOff>
      <xdr:row>13</xdr:row>
      <xdr:rowOff>36830</xdr:rowOff>
    </xdr:from>
    <xdr:to>
      <xdr:col>8</xdr:col>
      <xdr:colOff>482150</xdr:colOff>
      <xdr:row>21</xdr:row>
      <xdr:rowOff>151880</xdr:rowOff>
    </xdr:to>
    <xdr:graphicFrame macro="">
      <xdr:nvGraphicFramePr>
        <xdr:cNvPr id="2" name="Graphique 1">
          <a:extLst>
            <a:ext uri="{FF2B5EF4-FFF2-40B4-BE49-F238E27FC236}">
              <a16:creationId xmlns:a16="http://schemas.microsoft.com/office/drawing/2014/main" id="{4282EF4A-69C6-4982-9491-355800D2DF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111760</xdr:colOff>
      <xdr:row>21</xdr:row>
      <xdr:rowOff>144780</xdr:rowOff>
    </xdr:from>
    <xdr:to>
      <xdr:col>8</xdr:col>
      <xdr:colOff>511360</xdr:colOff>
      <xdr:row>30</xdr:row>
      <xdr:rowOff>101080</xdr:rowOff>
    </xdr:to>
    <xdr:graphicFrame macro="">
      <xdr:nvGraphicFramePr>
        <xdr:cNvPr id="3" name="Graphique 1">
          <a:extLst>
            <a:ext uri="{FF2B5EF4-FFF2-40B4-BE49-F238E27FC236}">
              <a16:creationId xmlns:a16="http://schemas.microsoft.com/office/drawing/2014/main" id="{5AE52CEA-00D3-4596-876A-C47BE4C9B0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134620</xdr:colOff>
      <xdr:row>30</xdr:row>
      <xdr:rowOff>82550</xdr:rowOff>
    </xdr:from>
    <xdr:to>
      <xdr:col>8</xdr:col>
      <xdr:colOff>534220</xdr:colOff>
      <xdr:row>39</xdr:row>
      <xdr:rowOff>38850</xdr:rowOff>
    </xdr:to>
    <xdr:graphicFrame macro="">
      <xdr:nvGraphicFramePr>
        <xdr:cNvPr id="4" name="Graphique 1">
          <a:extLst>
            <a:ext uri="{FF2B5EF4-FFF2-40B4-BE49-F238E27FC236}">
              <a16:creationId xmlns:a16="http://schemas.microsoft.com/office/drawing/2014/main" id="{A4291AD9-98C1-4610-8DEF-E9B5BB70DA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198120</xdr:colOff>
      <xdr:row>40</xdr:row>
      <xdr:rowOff>146050</xdr:rowOff>
    </xdr:from>
    <xdr:to>
      <xdr:col>8</xdr:col>
      <xdr:colOff>597720</xdr:colOff>
      <xdr:row>49</xdr:row>
      <xdr:rowOff>102350</xdr:rowOff>
    </xdr:to>
    <xdr:graphicFrame macro="">
      <xdr:nvGraphicFramePr>
        <xdr:cNvPr id="5" name="Graphique 1">
          <a:extLst>
            <a:ext uri="{FF2B5EF4-FFF2-40B4-BE49-F238E27FC236}">
              <a16:creationId xmlns:a16="http://schemas.microsoft.com/office/drawing/2014/main" id="{D7FBA8CF-978D-4952-A662-9A4EC701F0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6350</xdr:colOff>
      <xdr:row>51</xdr:row>
      <xdr:rowOff>6350</xdr:rowOff>
    </xdr:from>
    <xdr:to>
      <xdr:col>10</xdr:col>
      <xdr:colOff>0</xdr:colOff>
      <xdr:row>67</xdr:row>
      <xdr:rowOff>0</xdr:rowOff>
    </xdr:to>
    <xdr:graphicFrame macro="">
      <xdr:nvGraphicFramePr>
        <xdr:cNvPr id="6" name="Graphique 1">
          <a:extLst>
            <a:ext uri="{FF2B5EF4-FFF2-40B4-BE49-F238E27FC236}">
              <a16:creationId xmlns:a16="http://schemas.microsoft.com/office/drawing/2014/main" id="{FF7ED518-2A7E-42D4-B861-4D93B30ED2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3.xml><?xml version="1.0" encoding="utf-8"?>
<xdr:wsDr xmlns:xdr="http://schemas.openxmlformats.org/drawingml/2006/spreadsheetDrawing" xmlns:a="http://schemas.openxmlformats.org/drawingml/2006/main">
  <xdr:twoCellAnchor>
    <xdr:from>
      <xdr:col>4</xdr:col>
      <xdr:colOff>109668</xdr:colOff>
      <xdr:row>0</xdr:row>
      <xdr:rowOff>173542</xdr:rowOff>
    </xdr:from>
    <xdr:to>
      <xdr:col>9</xdr:col>
      <xdr:colOff>789168</xdr:colOff>
      <xdr:row>10</xdr:row>
      <xdr:rowOff>40992</xdr:rowOff>
    </xdr:to>
    <xdr:graphicFrame macro="">
      <xdr:nvGraphicFramePr>
        <xdr:cNvPr id="2" name="Graphique 1">
          <a:extLst>
            <a:ext uri="{FF2B5EF4-FFF2-40B4-BE49-F238E27FC236}">
              <a16:creationId xmlns:a16="http://schemas.microsoft.com/office/drawing/2014/main" id="{46DD9744-785F-438B-9773-4DA4A8AEF7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106792</xdr:colOff>
      <xdr:row>15</xdr:row>
      <xdr:rowOff>172270</xdr:rowOff>
    </xdr:from>
    <xdr:to>
      <xdr:col>9</xdr:col>
      <xdr:colOff>786292</xdr:colOff>
      <xdr:row>25</xdr:row>
      <xdr:rowOff>58770</xdr:rowOff>
    </xdr:to>
    <xdr:graphicFrame macro="">
      <xdr:nvGraphicFramePr>
        <xdr:cNvPr id="3" name="Graphique 2">
          <a:extLst>
            <a:ext uri="{FF2B5EF4-FFF2-40B4-BE49-F238E27FC236}">
              <a16:creationId xmlns:a16="http://schemas.microsoft.com/office/drawing/2014/main" id="{8C4AEFCE-3317-43E3-A038-6DD132AEAA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162119</xdr:colOff>
      <xdr:row>30</xdr:row>
      <xdr:rowOff>177992</xdr:rowOff>
    </xdr:from>
    <xdr:to>
      <xdr:col>10</xdr:col>
      <xdr:colOff>41519</xdr:colOff>
      <xdr:row>40</xdr:row>
      <xdr:rowOff>64492</xdr:rowOff>
    </xdr:to>
    <xdr:graphicFrame macro="">
      <xdr:nvGraphicFramePr>
        <xdr:cNvPr id="4" name="Graphique 3">
          <a:extLst>
            <a:ext uri="{FF2B5EF4-FFF2-40B4-BE49-F238E27FC236}">
              <a16:creationId xmlns:a16="http://schemas.microsoft.com/office/drawing/2014/main" id="{B790F81B-4622-4860-B19B-EEB105B465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5.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7.xml><?xml version="1.0" encoding="utf-8"?>
<xdr:wsDr xmlns:xdr="http://schemas.openxmlformats.org/drawingml/2006/spreadsheetDrawing" xmlns:a="http://schemas.openxmlformats.org/drawingml/2006/main">
  <xdr:twoCellAnchor>
    <xdr:from>
      <xdr:col>3</xdr:col>
      <xdr:colOff>708025</xdr:colOff>
      <xdr:row>1</xdr:row>
      <xdr:rowOff>98425</xdr:rowOff>
    </xdr:from>
    <xdr:to>
      <xdr:col>9</xdr:col>
      <xdr:colOff>147638</xdr:colOff>
      <xdr:row>10</xdr:row>
      <xdr:rowOff>76200</xdr:rowOff>
    </xdr:to>
    <xdr:graphicFrame macro="">
      <xdr:nvGraphicFramePr>
        <xdr:cNvPr id="2" name="Graphique 1">
          <a:extLst>
            <a:ext uri="{FF2B5EF4-FFF2-40B4-BE49-F238E27FC236}">
              <a16:creationId xmlns:a16="http://schemas.microsoft.com/office/drawing/2014/main" id="{E8C2D407-398C-473F-8E2E-D0079E20F7F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717550</xdr:colOff>
      <xdr:row>15</xdr:row>
      <xdr:rowOff>25400</xdr:rowOff>
    </xdr:from>
    <xdr:to>
      <xdr:col>8</xdr:col>
      <xdr:colOff>762000</xdr:colOff>
      <xdr:row>24</xdr:row>
      <xdr:rowOff>115000</xdr:rowOff>
    </xdr:to>
    <xdr:graphicFrame macro="">
      <xdr:nvGraphicFramePr>
        <xdr:cNvPr id="3" name="Graphique 1">
          <a:extLst>
            <a:ext uri="{FF2B5EF4-FFF2-40B4-BE49-F238E27FC236}">
              <a16:creationId xmlns:a16="http://schemas.microsoft.com/office/drawing/2014/main" id="{165C0A9B-3DB5-4E0F-ACF6-8CEA3EE608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40005</xdr:colOff>
      <xdr:row>27</xdr:row>
      <xdr:rowOff>79375</xdr:rowOff>
    </xdr:from>
    <xdr:to>
      <xdr:col>8</xdr:col>
      <xdr:colOff>799605</xdr:colOff>
      <xdr:row>36</xdr:row>
      <xdr:rowOff>118175</xdr:rowOff>
    </xdr:to>
    <xdr:graphicFrame macro="">
      <xdr:nvGraphicFramePr>
        <xdr:cNvPr id="4" name="Graphique 1">
          <a:extLst>
            <a:ext uri="{FF2B5EF4-FFF2-40B4-BE49-F238E27FC236}">
              <a16:creationId xmlns:a16="http://schemas.microsoft.com/office/drawing/2014/main" id="{1EB65437-B0CA-4510-9BB3-9D8EFF8B4B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34290</xdr:colOff>
      <xdr:row>39</xdr:row>
      <xdr:rowOff>90804</xdr:rowOff>
    </xdr:from>
    <xdr:to>
      <xdr:col>8</xdr:col>
      <xdr:colOff>793890</xdr:colOff>
      <xdr:row>48</xdr:row>
      <xdr:rowOff>129604</xdr:rowOff>
    </xdr:to>
    <xdr:graphicFrame macro="">
      <xdr:nvGraphicFramePr>
        <xdr:cNvPr id="5" name="Graphique 1">
          <a:extLst>
            <a:ext uri="{FF2B5EF4-FFF2-40B4-BE49-F238E27FC236}">
              <a16:creationId xmlns:a16="http://schemas.microsoft.com/office/drawing/2014/main" id="{C0F17948-E236-452A-A53E-342467E894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116205</xdr:colOff>
      <xdr:row>50</xdr:row>
      <xdr:rowOff>58419</xdr:rowOff>
    </xdr:from>
    <xdr:to>
      <xdr:col>9</xdr:col>
      <xdr:colOff>75705</xdr:colOff>
      <xdr:row>59</xdr:row>
      <xdr:rowOff>97219</xdr:rowOff>
    </xdr:to>
    <xdr:graphicFrame macro="">
      <xdr:nvGraphicFramePr>
        <xdr:cNvPr id="6" name="Graphique 1">
          <a:extLst>
            <a:ext uri="{FF2B5EF4-FFF2-40B4-BE49-F238E27FC236}">
              <a16:creationId xmlns:a16="http://schemas.microsoft.com/office/drawing/2014/main" id="{EA58E851-D9F9-4995-8270-099449F932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xdr:col>
      <xdr:colOff>62865</xdr:colOff>
      <xdr:row>61</xdr:row>
      <xdr:rowOff>101600</xdr:rowOff>
    </xdr:from>
    <xdr:to>
      <xdr:col>9</xdr:col>
      <xdr:colOff>22365</xdr:colOff>
      <xdr:row>70</xdr:row>
      <xdr:rowOff>140400</xdr:rowOff>
    </xdr:to>
    <xdr:graphicFrame macro="">
      <xdr:nvGraphicFramePr>
        <xdr:cNvPr id="7" name="Graphique 1">
          <a:extLst>
            <a:ext uri="{FF2B5EF4-FFF2-40B4-BE49-F238E27FC236}">
              <a16:creationId xmlns:a16="http://schemas.microsoft.com/office/drawing/2014/main" id="{E77A60E9-C55B-4BCA-B7B1-18C6DB9452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3.xml><?xml version="1.0" encoding="utf-8"?>
<xdr:wsDr xmlns:xdr="http://schemas.openxmlformats.org/drawingml/2006/spreadsheetDrawing" xmlns:a="http://schemas.openxmlformats.org/drawingml/2006/main">
  <xdr:twoCellAnchor>
    <xdr:from>
      <xdr:col>4</xdr:col>
      <xdr:colOff>206375</xdr:colOff>
      <xdr:row>0</xdr:row>
      <xdr:rowOff>0</xdr:rowOff>
    </xdr:from>
    <xdr:to>
      <xdr:col>9</xdr:col>
      <xdr:colOff>525875</xdr:colOff>
      <xdr:row>8</xdr:row>
      <xdr:rowOff>146800</xdr:rowOff>
    </xdr:to>
    <xdr:graphicFrame macro="">
      <xdr:nvGraphicFramePr>
        <xdr:cNvPr id="2" name="Graphique 1">
          <a:extLst>
            <a:ext uri="{FF2B5EF4-FFF2-40B4-BE49-F238E27FC236}">
              <a16:creationId xmlns:a16="http://schemas.microsoft.com/office/drawing/2014/main" id="{99A93A9E-0568-4C52-8622-98A1F86DA4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565150</xdr:colOff>
      <xdr:row>11</xdr:row>
      <xdr:rowOff>63500</xdr:rowOff>
    </xdr:from>
    <xdr:to>
      <xdr:col>9</xdr:col>
      <xdr:colOff>412750</xdr:colOff>
      <xdr:row>22</xdr:row>
      <xdr:rowOff>44450</xdr:rowOff>
    </xdr:to>
    <xdr:graphicFrame macro="">
      <xdr:nvGraphicFramePr>
        <xdr:cNvPr id="3" name="Graphique 2">
          <a:extLst>
            <a:ext uri="{FF2B5EF4-FFF2-40B4-BE49-F238E27FC236}">
              <a16:creationId xmlns:a16="http://schemas.microsoft.com/office/drawing/2014/main" id="{CFA95C66-BC19-42D4-A64B-C59AEF8B68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107949</xdr:colOff>
      <xdr:row>22</xdr:row>
      <xdr:rowOff>180974</xdr:rowOff>
    </xdr:from>
    <xdr:to>
      <xdr:col>9</xdr:col>
      <xdr:colOff>427449</xdr:colOff>
      <xdr:row>32</xdr:row>
      <xdr:rowOff>137274</xdr:rowOff>
    </xdr:to>
    <xdr:graphicFrame macro="">
      <xdr:nvGraphicFramePr>
        <xdr:cNvPr id="4" name="Graphique 3">
          <a:extLst>
            <a:ext uri="{FF2B5EF4-FFF2-40B4-BE49-F238E27FC236}">
              <a16:creationId xmlns:a16="http://schemas.microsoft.com/office/drawing/2014/main" id="{0B507B44-FF16-4A18-9665-4352A190D3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25400</xdr:colOff>
      <xdr:row>36</xdr:row>
      <xdr:rowOff>136524</xdr:rowOff>
    </xdr:from>
    <xdr:to>
      <xdr:col>9</xdr:col>
      <xdr:colOff>533400</xdr:colOff>
      <xdr:row>46</xdr:row>
      <xdr:rowOff>171449</xdr:rowOff>
    </xdr:to>
    <xdr:graphicFrame macro="">
      <xdr:nvGraphicFramePr>
        <xdr:cNvPr id="5" name="Graphique 4">
          <a:extLst>
            <a:ext uri="{FF2B5EF4-FFF2-40B4-BE49-F238E27FC236}">
              <a16:creationId xmlns:a16="http://schemas.microsoft.com/office/drawing/2014/main" id="{000E6F92-5082-4870-BC4E-B1EC0606F4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765810</xdr:colOff>
      <xdr:row>51</xdr:row>
      <xdr:rowOff>170815</xdr:rowOff>
    </xdr:from>
    <xdr:to>
      <xdr:col>9</xdr:col>
      <xdr:colOff>285210</xdr:colOff>
      <xdr:row>61</xdr:row>
      <xdr:rowOff>133465</xdr:rowOff>
    </xdr:to>
    <xdr:graphicFrame macro="">
      <xdr:nvGraphicFramePr>
        <xdr:cNvPr id="6" name="Graphique 5">
          <a:extLst>
            <a:ext uri="{FF2B5EF4-FFF2-40B4-BE49-F238E27FC236}">
              <a16:creationId xmlns:a16="http://schemas.microsoft.com/office/drawing/2014/main" id="{07699F1D-413C-4EEB-A2FD-296F5658FB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621030</xdr:colOff>
      <xdr:row>75</xdr:row>
      <xdr:rowOff>45720</xdr:rowOff>
    </xdr:from>
    <xdr:to>
      <xdr:col>9</xdr:col>
      <xdr:colOff>535304</xdr:colOff>
      <xdr:row>83</xdr:row>
      <xdr:rowOff>87312</xdr:rowOff>
    </xdr:to>
    <xdr:graphicFrame macro="">
      <xdr:nvGraphicFramePr>
        <xdr:cNvPr id="8" name="Graphique 7">
          <a:extLst>
            <a:ext uri="{FF2B5EF4-FFF2-40B4-BE49-F238E27FC236}">
              <a16:creationId xmlns:a16="http://schemas.microsoft.com/office/drawing/2014/main" id="{0F37F852-8613-47D4-A263-E52E8B5BEA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xdr:col>
      <xdr:colOff>114300</xdr:colOff>
      <xdr:row>87</xdr:row>
      <xdr:rowOff>165100</xdr:rowOff>
    </xdr:from>
    <xdr:to>
      <xdr:col>9</xdr:col>
      <xdr:colOff>433800</xdr:colOff>
      <xdr:row>97</xdr:row>
      <xdr:rowOff>121400</xdr:rowOff>
    </xdr:to>
    <xdr:graphicFrame macro="">
      <xdr:nvGraphicFramePr>
        <xdr:cNvPr id="9" name="Graphique 8">
          <a:extLst>
            <a:ext uri="{FF2B5EF4-FFF2-40B4-BE49-F238E27FC236}">
              <a16:creationId xmlns:a16="http://schemas.microsoft.com/office/drawing/2014/main" id="{284D7D08-84E9-4332-B0B4-6040A48028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213360</xdr:colOff>
      <xdr:row>101</xdr:row>
      <xdr:rowOff>150495</xdr:rowOff>
    </xdr:from>
    <xdr:to>
      <xdr:col>9</xdr:col>
      <xdr:colOff>532860</xdr:colOff>
      <xdr:row>111</xdr:row>
      <xdr:rowOff>106795</xdr:rowOff>
    </xdr:to>
    <xdr:graphicFrame macro="">
      <xdr:nvGraphicFramePr>
        <xdr:cNvPr id="10" name="Graphique 9">
          <a:extLst>
            <a:ext uri="{FF2B5EF4-FFF2-40B4-BE49-F238E27FC236}">
              <a16:creationId xmlns:a16="http://schemas.microsoft.com/office/drawing/2014/main" id="{C15C7026-C122-4C81-95C3-BC952A9E08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4</xdr:col>
      <xdr:colOff>164465</xdr:colOff>
      <xdr:row>115</xdr:row>
      <xdr:rowOff>171450</xdr:rowOff>
    </xdr:from>
    <xdr:to>
      <xdr:col>9</xdr:col>
      <xdr:colOff>483965</xdr:colOff>
      <xdr:row>125</xdr:row>
      <xdr:rowOff>127750</xdr:rowOff>
    </xdr:to>
    <xdr:graphicFrame macro="">
      <xdr:nvGraphicFramePr>
        <xdr:cNvPr id="11" name="Graphique 10">
          <a:extLst>
            <a:ext uri="{FF2B5EF4-FFF2-40B4-BE49-F238E27FC236}">
              <a16:creationId xmlns:a16="http://schemas.microsoft.com/office/drawing/2014/main" id="{473B7400-558C-4C52-97D8-F748B83EDD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4</xdr:col>
      <xdr:colOff>93344</xdr:colOff>
      <xdr:row>130</xdr:row>
      <xdr:rowOff>140335</xdr:rowOff>
    </xdr:from>
    <xdr:to>
      <xdr:col>9</xdr:col>
      <xdr:colOff>412844</xdr:colOff>
      <xdr:row>139</xdr:row>
      <xdr:rowOff>0</xdr:rowOff>
    </xdr:to>
    <xdr:graphicFrame macro="">
      <xdr:nvGraphicFramePr>
        <xdr:cNvPr id="12" name="Graphique 11">
          <a:extLst>
            <a:ext uri="{FF2B5EF4-FFF2-40B4-BE49-F238E27FC236}">
              <a16:creationId xmlns:a16="http://schemas.microsoft.com/office/drawing/2014/main" id="{0A5F6960-6B7C-49EC-8042-9F42C9BB0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5.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7.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3.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adgroup.michelin.com\CAR\RI\02_Travail\11_URD%20&amp;%20Rapports%20Financiers%20Semestriels\01_URD\2020\Chap%205%20-%20Performance%20financi&#232;re\20210208_Chap5_Tableaux%20et%20graphiques.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michelingroup.sharepoint.com/sites/RI341-04_URDetRFS/Shared%20Documents/04_URD%20et%20RFS/01_URD/2023/Chapitre%205/202401_Chap5_Tableaux%20et%20graphiques%20FY%202023.xlsx" TargetMode="External"/><Relationship Id="rId1" Type="http://schemas.openxmlformats.org/officeDocument/2006/relationships/externalLinkPath" Target="/sites/RI341-04_URDetRFS/Shared%20Documents/04_URD%20et%20RFS/01_URD/2023/Chapitre%205/202401_Chap5_Tableaux%20et%20graphiques%20FY%20202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Z:\ES\X\BUDG_MDE\STE6\CUMUL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ES\X\BUDG_MDE\STE6\CUMULNG.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ES\X\BUDG_MDE\annee%202000\BUD_00.XLS"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https://michelingroup.sharepoint.com/sites/RI341-04_URDetRFS/Shared%20Documents/04_URD%20et%20RFS/01_URD/2023/Chapitre%205/Tableaux%20EF%20DEC%202023_vfig&#233;e25.01.24.xlsm" TargetMode="External"/><Relationship Id="rId1" Type="http://schemas.openxmlformats.org/officeDocument/2006/relationships/externalLinkPath" Target="/sites/RI341-04_URDetRFS/Shared%20Documents/04_URD%20et%20RFS/01_URD/2023/Chapitre%205/Tableaux%20EF%20DEC%202023_vfig&#233;e25.01.24.xlsm"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C:\Users\F290322\AppData\Local\Microsoft\Windows\INetCache\Content.Outlook\M80B7HWF\Liste%20Officielle%20Usines%202023%20(002).xls" TargetMode="External"/><Relationship Id="rId1" Type="http://schemas.openxmlformats.org/officeDocument/2006/relationships/externalLinkPath" Target="file:///C:\Users\F290322\AppData\Local\Microsoft\Windows\INetCache\Content.Outlook\M80B7HWF\Liste%20Officielle%20Usines%202023%20(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s"/>
      <sheetName val="Liste des graph et tableaux"/>
      <sheetName val="3.1 Marchés &gt;&gt;&gt;"/>
      <sheetName val="3.1 | KBI data"/>
      <sheetName val="3.1.1 Marché Mondial"/>
      <sheetName val="3.1.3 Marchés TC"/>
      <sheetName val="3.1.3 a-b Marchés TC OE-RT"/>
      <sheetName val="3.1.1 a-b Marchés TC OE-RT GB"/>
      <sheetName val="3.1.3 a TC OE Europe"/>
      <sheetName val="3.1.3 a TC OE ADN"/>
      <sheetName val="3.1.3 b TC RT Europe"/>
      <sheetName val="3.1.3 b TC RT ADN"/>
      <sheetName val="3.1.4 Marchés PL"/>
      <sheetName val="3.1.2 a-b Marchés PL OE-RT GB"/>
      <sheetName val="3.1.4 a-b Marchés PL OE-RT"/>
      <sheetName val="3.1.2 a PL OE Europe"/>
      <sheetName val="3.1.2 a PL OE ADN"/>
      <sheetName val="3.1.2 b PL RT Europe"/>
      <sheetName val="3.1.2 b PL RT ADN"/>
      <sheetName val="3.2 Ventes &gt;&gt;&gt;"/>
      <sheetName val="3.2.1 Effets ventes tableau"/>
      <sheetName val="3.2.1 Effets ventes graph"/>
      <sheetName val="3.2.2 Ventes par SR"/>
      <sheetName val="3.2.3 Variations monétaires"/>
      <sheetName val="3.2.4 Ventes par zones géo"/>
      <sheetName val="3.3 Compte de Résultat &gt;&gt;&gt;"/>
      <sheetName val="3.3 Compte de résultat"/>
      <sheetName val="3.3.1 Bridge ROS"/>
      <sheetName val="3.3.2 VN et RO par SR"/>
      <sheetName val="3.3.2 a MOS et Bridge par SR"/>
      <sheetName val="3.3.2 b-d ROS par SR"/>
      <sheetName val="3.3.3 a Matières premières"/>
      <sheetName val="3.3.3 a caoutchouc naturel"/>
      <sheetName val="3.3.3 a Butadiène"/>
      <sheetName val="3.3.3 b MASA &amp; Effectifs"/>
      <sheetName val="3.3.3 c à m"/>
      <sheetName val="3.4 Bilan &gt;&gt;&gt;"/>
      <sheetName val="3.4 Bilan"/>
      <sheetName val="3.4.8 BFR"/>
      <sheetName val="3.4.11 Dette"/>
      <sheetName val="3.4.11 b Credit ratings"/>
      <sheetName val="3.5 Cahs Flow &gt;&gt;&gt;"/>
      <sheetName val="3.5.1 CF opérationnel"/>
      <sheetName val="3.5.2 Capex"/>
      <sheetName val="3.5.3 FCF"/>
      <sheetName val="3.5.4 FCF Structurel"/>
      <sheetName val="3.6 ROCE &gt;&gt;&gt;"/>
      <sheetName val="3.6 ROCE"/>
      <sheetName val="3.10 CHIFFRES CLES &gt;&gt;&gt;"/>
      <sheetName val="3.10 Chiffres clés"/>
      <sheetName val="Site web | Marchés"/>
      <sheetName val="Site web | Ventes"/>
      <sheetName val="Site web | Resultats"/>
      <sheetName val="Site web | Secteurs op."/>
      <sheetName val="Site web | Structure des couts"/>
      <sheetName val="Site web | Tréso et bilan"/>
    </sheetNames>
    <sheetDataSet>
      <sheetData sheetId="0">
        <row r="2">
          <cell r="B2">
            <v>2020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0">
          <cell r="B10">
            <v>-0.15189558732131758</v>
          </cell>
        </row>
      </sheetData>
      <sheetData sheetId="21" refreshError="1"/>
      <sheetData sheetId="22" refreshError="1"/>
      <sheetData sheetId="23" refreshError="1"/>
      <sheetData sheetId="24" refreshError="1"/>
      <sheetData sheetId="25" refreshError="1"/>
      <sheetData sheetId="26">
        <row r="5">
          <cell r="C5">
            <v>20469</v>
          </cell>
        </row>
      </sheetData>
      <sheetData sheetId="27" refreshError="1"/>
      <sheetData sheetId="28" refreshError="1"/>
      <sheetData sheetId="29" refreshError="1"/>
      <sheetData sheetId="30">
        <row r="4">
          <cell r="E4">
            <v>0.49357565098441547</v>
          </cell>
        </row>
      </sheetData>
      <sheetData sheetId="31">
        <row r="2">
          <cell r="K2" t="str">
            <v>Caoutchouc Naturel</v>
          </cell>
        </row>
      </sheetData>
      <sheetData sheetId="32" refreshError="1"/>
      <sheetData sheetId="33" refreshError="1"/>
      <sheetData sheetId="34">
        <row r="5">
          <cell r="C5">
            <v>5996</v>
          </cell>
        </row>
      </sheetData>
      <sheetData sheetId="35">
        <row r="10">
          <cell r="C10">
            <v>1095</v>
          </cell>
        </row>
      </sheetData>
      <sheetData sheetId="36" refreshError="1"/>
      <sheetData sheetId="37">
        <row r="13">
          <cell r="B13">
            <v>3959</v>
          </cell>
        </row>
      </sheetData>
      <sheetData sheetId="38" refreshError="1"/>
      <sheetData sheetId="39">
        <row r="17">
          <cell r="B17">
            <v>3531</v>
          </cell>
        </row>
      </sheetData>
      <sheetData sheetId="40" refreshError="1"/>
      <sheetData sheetId="41" refreshError="1"/>
      <sheetData sheetId="42">
        <row r="4">
          <cell r="B4">
            <v>3631</v>
          </cell>
        </row>
      </sheetData>
      <sheetData sheetId="43">
        <row r="4">
          <cell r="B4">
            <v>1221</v>
          </cell>
        </row>
      </sheetData>
      <sheetData sheetId="44">
        <row r="12">
          <cell r="B12">
            <v>2004</v>
          </cell>
        </row>
      </sheetData>
      <sheetData sheetId="45">
        <row r="12">
          <cell r="B12">
            <v>2010</v>
          </cell>
        </row>
      </sheetData>
      <sheetData sheetId="46" refreshError="1"/>
      <sheetData sheetId="47">
        <row r="13">
          <cell r="B13">
            <v>8.5999999999999993E-2</v>
          </cell>
        </row>
      </sheetData>
      <sheetData sheetId="48" refreshError="1"/>
      <sheetData sheetId="49" refreshError="1"/>
      <sheetData sheetId="50">
        <row r="3">
          <cell r="B3" t="str">
            <v>Europe (1)</v>
          </cell>
        </row>
      </sheetData>
      <sheetData sheetId="51">
        <row r="3">
          <cell r="A3">
            <v>2009</v>
          </cell>
        </row>
      </sheetData>
      <sheetData sheetId="52">
        <row r="16">
          <cell r="A16">
            <v>2016</v>
          </cell>
        </row>
      </sheetData>
      <sheetData sheetId="53">
        <row r="3">
          <cell r="B3" t="str">
            <v xml:space="preserve">Résultats opérationnel du secteur </v>
          </cell>
        </row>
      </sheetData>
      <sheetData sheetId="54">
        <row r="3">
          <cell r="A3" t="str">
            <v>Caoutchouc Naturel</v>
          </cell>
        </row>
      </sheetData>
      <sheetData sheetId="55">
        <row r="3">
          <cell r="B3">
            <v>4084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es"/>
      <sheetName val="Liste des graph et tableaux"/>
      <sheetName val="3.1 Marchés &gt;&gt;&gt;"/>
      <sheetName val="3.1 | KBI data"/>
      <sheetName val="3.1.1 Marché Mondial"/>
      <sheetName val="3.1.3 Marchés TC"/>
      <sheetName val="3.1.3 a-b Marchés TC OE-RT"/>
      <sheetName val="3.1.1 a-b Marchés TC OE-RT GB"/>
      <sheetName val="3.1.3 a TC OE Europe"/>
      <sheetName val="3.1.3 a TC OE ADN"/>
      <sheetName val="3.1.3 b TC RT Europe"/>
      <sheetName val="3.1.3 b TC RT ADN"/>
      <sheetName val="3.1.4 Marchés PL"/>
      <sheetName val="3.1.2 a-b Marchés PL OE-RT GB"/>
      <sheetName val="3.1.4 a-b Marchés PL OE-RT"/>
      <sheetName val="3.1.2 a PL OE Europe"/>
      <sheetName val="3.1.2 a PL OE ADN"/>
      <sheetName val="3.1.2 b PL RT Europe"/>
      <sheetName val="3.1.2 b PL RT ADN"/>
      <sheetName val="3.2 Ventes &gt;&gt;&gt;"/>
      <sheetName val="3.2.1 Effets ventes tableau"/>
      <sheetName val="3.2.1 Effets ventes graph"/>
      <sheetName val="3.2.2 Ventes par SR"/>
      <sheetName val="3.2.3 Variations monétaires"/>
      <sheetName val="3.2.4 Ventes par zones géo"/>
      <sheetName val="3.3 Compte de Résultat &gt;&gt;&gt;"/>
      <sheetName val="3.3 Compte de résultat"/>
      <sheetName val="3.3.1 Bridge ROS"/>
      <sheetName val="3.3.2 VN et RO par SR"/>
      <sheetName val="3.3.2 a MOS et Bridge par SR"/>
      <sheetName val="3.3.2 b-d ROS par SR"/>
      <sheetName val="3.3.3 a Matières premières"/>
      <sheetName val="3.3.3 a caoutchouc naturel"/>
      <sheetName val="3.3.3 a Butadiène"/>
      <sheetName val="3.3.3 b MASA &amp; Effectifs"/>
      <sheetName val="3.3.3 c à m"/>
      <sheetName val="3.4 Bilan &gt;&gt;&gt;"/>
      <sheetName val="3.4 Bilan"/>
      <sheetName val="3.4.8 BFR"/>
      <sheetName val="3.4.11 Dette"/>
      <sheetName val="3.4.11 b Credit ratings"/>
      <sheetName val="3.4.13 Avantages Pers"/>
      <sheetName val="3.5 Cahs Flow &gt;&gt;&gt;"/>
      <sheetName val="3.5.1 CF opérationnel"/>
      <sheetName val="3.5.2 Capex"/>
      <sheetName val="3.5.3 FCF"/>
      <sheetName val="3.5.4 FCF Structurel"/>
      <sheetName val="3.6 ROCE &gt;&gt;&gt;"/>
      <sheetName val="3.6 ROCE"/>
      <sheetName val="3.10 CHIFFRES CLES &gt;&gt;&gt;"/>
      <sheetName val="3.10 Chiffres clés"/>
      <sheetName val="Site Web  Marchés"/>
      <sheetName val="Site web | Ventes"/>
      <sheetName val="Site web | Resultats"/>
      <sheetName val="Site web | Secteurs op."/>
      <sheetName val="Site web | Structure des couts"/>
      <sheetName val="Site web | Tréso et bilan"/>
      <sheetName val="Footprint Industriel_FR"/>
    </sheetNames>
    <sheetDataSet>
      <sheetData sheetId="0">
        <row r="2">
          <cell r="B2">
            <v>2023</v>
          </cell>
        </row>
      </sheetData>
      <sheetData sheetId="1"/>
      <sheetData sheetId="2"/>
      <sheetData sheetId="3"/>
      <sheetData sheetId="4"/>
      <sheetData sheetId="5"/>
      <sheetData sheetId="6">
        <row r="4">
          <cell r="A4" t="str">
            <v>Europe (1)</v>
          </cell>
          <cell r="B4">
            <v>82.502224999999996</v>
          </cell>
          <cell r="C4">
            <v>74.568354999999997</v>
          </cell>
        </row>
        <row r="5">
          <cell r="A5" t="str">
            <v>Amérique du Nord (2)</v>
          </cell>
          <cell r="B5">
            <v>74.950425999999993</v>
          </cell>
          <cell r="C5">
            <v>68.913792000000001</v>
          </cell>
        </row>
        <row r="6">
          <cell r="A6" t="str">
            <v>Amérique du Sud</v>
          </cell>
          <cell r="B6">
            <v>14.65659</v>
          </cell>
          <cell r="C6">
            <v>14.23873</v>
          </cell>
        </row>
        <row r="7">
          <cell r="A7" t="str">
            <v>Chine</v>
          </cell>
          <cell r="B7">
            <v>132.20042699999999</v>
          </cell>
          <cell r="C7">
            <v>121.017178</v>
          </cell>
        </row>
        <row r="8">
          <cell r="A8" t="str">
            <v>Asie hors Chine</v>
          </cell>
          <cell r="B8">
            <v>76.973573999999999</v>
          </cell>
          <cell r="C8">
            <v>69.802809999999994</v>
          </cell>
        </row>
        <row r="9">
          <cell r="A9" t="str">
            <v>Afrique Inde Moyen-Orient</v>
          </cell>
          <cell r="B9">
            <v>36.122075000000002</v>
          </cell>
          <cell r="C9">
            <v>35.607706</v>
          </cell>
        </row>
        <row r="10">
          <cell r="A10" t="str">
            <v>Total</v>
          </cell>
          <cell r="B10">
            <v>417.40531700000003</v>
          </cell>
          <cell r="C10">
            <v>384.148571</v>
          </cell>
        </row>
        <row r="17">
          <cell r="A17" t="str">
            <v>Europe (1)</v>
          </cell>
          <cell r="B17">
            <v>370.86624</v>
          </cell>
          <cell r="C17">
            <v>384.51370200000002</v>
          </cell>
        </row>
        <row r="18">
          <cell r="A18" t="str">
            <v>Amérique du Nord (2)</v>
          </cell>
          <cell r="B18">
            <v>315.88066099999998</v>
          </cell>
          <cell r="C18">
            <v>316.12529499999999</v>
          </cell>
        </row>
        <row r="19">
          <cell r="A19" t="str">
            <v>Amérique du Sud</v>
          </cell>
          <cell r="B19">
            <v>79.468065999999993</v>
          </cell>
          <cell r="C19">
            <v>73.086287999999996</v>
          </cell>
        </row>
        <row r="20">
          <cell r="A20" t="str">
            <v>Chine</v>
          </cell>
          <cell r="B20">
            <v>133.053866</v>
          </cell>
          <cell r="C20">
            <v>117.461268</v>
          </cell>
        </row>
        <row r="21">
          <cell r="A21" t="str">
            <v>Asie hors Chine</v>
          </cell>
          <cell r="B21">
            <v>142.666192</v>
          </cell>
          <cell r="C21">
            <v>148.449297</v>
          </cell>
        </row>
        <row r="22">
          <cell r="A22" t="str">
            <v>Afrique Inde Moyen-Orient</v>
          </cell>
          <cell r="B22">
            <v>113.582948</v>
          </cell>
          <cell r="C22">
            <v>110.95705100000001</v>
          </cell>
        </row>
        <row r="23">
          <cell r="A23" t="str">
            <v>Total</v>
          </cell>
          <cell r="B23">
            <v>1155.517973</v>
          </cell>
          <cell r="C23">
            <v>1150.592901</v>
          </cell>
        </row>
      </sheetData>
      <sheetData sheetId="7"/>
      <sheetData sheetId="8"/>
      <sheetData sheetId="9"/>
      <sheetData sheetId="10"/>
      <sheetData sheetId="11"/>
      <sheetData sheetId="12"/>
      <sheetData sheetId="13"/>
      <sheetData sheetId="14">
        <row r="4">
          <cell r="A4" t="str">
            <v>Marchés Poids lourd*
Première monte
En millions de pneus</v>
          </cell>
          <cell r="B4">
            <v>2023</v>
          </cell>
          <cell r="C4">
            <v>2022</v>
          </cell>
        </row>
        <row r="5">
          <cell r="A5" t="str">
            <v>Europe (1)</v>
          </cell>
          <cell r="B5">
            <v>7.423146</v>
          </cell>
          <cell r="C5">
            <v>7.0675400000000002</v>
          </cell>
        </row>
        <row r="6">
          <cell r="A6" t="str">
            <v>Amérique du Nord (2)</v>
          </cell>
          <cell r="B6">
            <v>6.4448090000000002</v>
          </cell>
          <cell r="C6">
            <v>6.7364750000000004</v>
          </cell>
        </row>
        <row r="7">
          <cell r="A7" t="str">
            <v>Amérique du Sud</v>
          </cell>
          <cell r="B7">
            <v>1.892943</v>
          </cell>
          <cell r="C7">
            <v>2.5268470000000001</v>
          </cell>
        </row>
        <row r="8">
          <cell r="A8" t="str">
            <v>Asie hors Chine</v>
          </cell>
          <cell r="B8">
            <v>4.4800899999999997</v>
          </cell>
          <cell r="C8">
            <v>4.3322669999999999</v>
          </cell>
        </row>
        <row r="9">
          <cell r="A9" t="str">
            <v>Afrique Inde Moyen-Orient</v>
          </cell>
          <cell r="B9">
            <v>5.8461689999999997</v>
          </cell>
          <cell r="C9">
            <v>5.276281</v>
          </cell>
        </row>
        <row r="10">
          <cell r="A10" t="str">
            <v>Total (hors Chine)</v>
          </cell>
          <cell r="B10">
            <v>26.087156999999998</v>
          </cell>
          <cell r="C10">
            <v>25.939409999999999</v>
          </cell>
        </row>
        <row r="11">
          <cell r="B11">
            <v>20.651769999999999</v>
          </cell>
          <cell r="C11">
            <v>16.264106999999999</v>
          </cell>
        </row>
        <row r="19">
          <cell r="A19" t="str">
            <v>Europe (1)</v>
          </cell>
          <cell r="B19">
            <v>25.521674999999998</v>
          </cell>
          <cell r="C19">
            <v>27.528756999999999</v>
          </cell>
        </row>
        <row r="20">
          <cell r="A20" t="str">
            <v>Amérique du Nord (2)</v>
          </cell>
          <cell r="B20">
            <v>30.528279999999999</v>
          </cell>
          <cell r="C20">
            <v>35.746597999999999</v>
          </cell>
        </row>
        <row r="21">
          <cell r="A21" t="str">
            <v>Amérique du Sud</v>
          </cell>
          <cell r="B21">
            <v>16.400327999999998</v>
          </cell>
          <cell r="C21">
            <v>15.511449000000001</v>
          </cell>
        </row>
        <row r="22">
          <cell r="A22" t="str">
            <v>Asie hors Chine</v>
          </cell>
          <cell r="B22">
            <v>22.051625000000001</v>
          </cell>
          <cell r="C22">
            <v>22.635959</v>
          </cell>
        </row>
        <row r="23">
          <cell r="A23" t="str">
            <v>Afrique Inde Moyen-Orient</v>
          </cell>
          <cell r="B23">
            <v>28.880157000000001</v>
          </cell>
          <cell r="C23">
            <v>28.721267999999998</v>
          </cell>
        </row>
        <row r="24">
          <cell r="A24" t="str">
            <v>Total (hors Chine)</v>
          </cell>
          <cell r="B24">
            <v>123.38206500000001</v>
          </cell>
          <cell r="C24">
            <v>130.14403099999998</v>
          </cell>
        </row>
        <row r="25">
          <cell r="B25">
            <v>41.488835000000002</v>
          </cell>
          <cell r="C25">
            <v>38.120494000000001</v>
          </cell>
        </row>
      </sheetData>
      <sheetData sheetId="15"/>
      <sheetData sheetId="16"/>
      <sheetData sheetId="17"/>
      <sheetData sheetId="18"/>
      <sheetData sheetId="19"/>
      <sheetData sheetId="20">
        <row r="11">
          <cell r="B11">
            <v>-8.6393844001398934E-3</v>
          </cell>
        </row>
        <row r="12">
          <cell r="B12">
            <v>-4.6724608306164546E-2</v>
          </cell>
        </row>
      </sheetData>
      <sheetData sheetId="21"/>
      <sheetData sheetId="22"/>
      <sheetData sheetId="23"/>
      <sheetData sheetId="24">
        <row r="12">
          <cell r="C12">
            <v>0.34897737321687056</v>
          </cell>
          <cell r="E12">
            <v>0.35466644715141393</v>
          </cell>
        </row>
        <row r="14">
          <cell r="C14">
            <v>0.39155747489410753</v>
          </cell>
          <cell r="E14">
            <v>0.38194079810646597</v>
          </cell>
        </row>
        <row r="15">
          <cell r="C15">
            <v>0.25946515188902192</v>
          </cell>
          <cell r="E15">
            <v>0.26339275474212015</v>
          </cell>
        </row>
      </sheetData>
      <sheetData sheetId="25"/>
      <sheetData sheetId="26">
        <row r="5">
          <cell r="C5">
            <v>28343</v>
          </cell>
        </row>
        <row r="12">
          <cell r="C12">
            <v>3572</v>
          </cell>
          <cell r="F12">
            <v>0.12602759058674098</v>
          </cell>
        </row>
        <row r="14">
          <cell r="C14">
            <v>2652</v>
          </cell>
          <cell r="F14">
            <v>9.3568076773806588E-2</v>
          </cell>
        </row>
        <row r="15">
          <cell r="C15">
            <v>-198</v>
          </cell>
        </row>
        <row r="16">
          <cell r="C16">
            <v>2</v>
          </cell>
        </row>
        <row r="19">
          <cell r="C19">
            <v>2490</v>
          </cell>
        </row>
        <row r="20">
          <cell r="C20">
            <v>-507</v>
          </cell>
        </row>
        <row r="21">
          <cell r="C21">
            <v>1983</v>
          </cell>
          <cell r="F21">
            <v>6.9964365098966239E-2</v>
          </cell>
        </row>
        <row r="25">
          <cell r="C25">
            <v>2.7723790842112828</v>
          </cell>
        </row>
        <row r="26">
          <cell r="C26">
            <v>2.7513849414550133</v>
          </cell>
        </row>
      </sheetData>
      <sheetData sheetId="27"/>
      <sheetData sheetId="28"/>
      <sheetData sheetId="29"/>
      <sheetData sheetId="30">
        <row r="4">
          <cell r="E4">
            <v>0.5059097484387679</v>
          </cell>
          <cell r="F4">
            <v>0.49451381219090595</v>
          </cell>
        </row>
        <row r="6">
          <cell r="B6">
            <v>1958.8015240926177</v>
          </cell>
          <cell r="C6">
            <v>1710.5726991832687</v>
          </cell>
        </row>
        <row r="7">
          <cell r="B7">
            <v>0.13660656420200973</v>
          </cell>
          <cell r="C7">
            <v>0.1209887102666022</v>
          </cell>
        </row>
        <row r="12">
          <cell r="E12">
            <v>0.24609250961436685</v>
          </cell>
          <cell r="F12">
            <v>0.26101473270729791</v>
          </cell>
        </row>
        <row r="14">
          <cell r="B14">
            <v>455.89222035318892</v>
          </cell>
          <cell r="C14">
            <v>641.45262960972593</v>
          </cell>
        </row>
        <row r="15">
          <cell r="B15">
            <v>6.5360891806908808E-2</v>
          </cell>
          <cell r="C15">
            <v>8.5957011071554346E-2</v>
          </cell>
        </row>
        <row r="20">
          <cell r="E20">
            <v>0.24799774194686519</v>
          </cell>
          <cell r="F20">
            <v>0.2444714551017961</v>
          </cell>
        </row>
        <row r="22">
          <cell r="B22">
            <v>1157.2880807036477</v>
          </cell>
          <cell r="C22">
            <v>1044.0790950735841</v>
          </cell>
        </row>
        <row r="23">
          <cell r="B23">
            <v>0.16464476891501603</v>
          </cell>
          <cell r="C23">
            <v>0.14937811676240323</v>
          </cell>
        </row>
      </sheetData>
      <sheetData sheetId="31">
        <row r="2">
          <cell r="K2" t="str">
            <v>Caoutchouc Naturel</v>
          </cell>
          <cell r="M2">
            <v>0.21501548519886926</v>
          </cell>
        </row>
        <row r="3">
          <cell r="K3" t="str">
            <v>Caoutchouc synthetique</v>
          </cell>
          <cell r="M3">
            <v>0.22594958563419215</v>
          </cell>
        </row>
        <row r="4">
          <cell r="K4" t="str">
            <v>Charges renforçantes</v>
          </cell>
          <cell r="M4">
            <v>0.23591998847102255</v>
          </cell>
        </row>
        <row r="5">
          <cell r="K5" t="str">
            <v>Produits chimiques</v>
          </cell>
          <cell r="M5">
            <v>0.14839354069373473</v>
          </cell>
        </row>
        <row r="6">
          <cell r="K6" t="str">
            <v>Câbles</v>
          </cell>
          <cell r="M6">
            <v>0.10515716547048061</v>
          </cell>
        </row>
        <row r="7">
          <cell r="K7" t="str">
            <v>Textile</v>
          </cell>
          <cell r="M7">
            <v>6.95642345317007E-2</v>
          </cell>
        </row>
        <row r="9">
          <cell r="L9">
            <v>5863282.6947606569</v>
          </cell>
        </row>
      </sheetData>
      <sheetData sheetId="32"/>
      <sheetData sheetId="33"/>
      <sheetData sheetId="34">
        <row r="5">
          <cell r="C5">
            <v>7401</v>
          </cell>
        </row>
        <row r="6">
          <cell r="C6">
            <v>0.26112267579296478</v>
          </cell>
        </row>
        <row r="8">
          <cell r="C8">
            <v>125000</v>
          </cell>
        </row>
      </sheetData>
      <sheetData sheetId="35">
        <row r="10">
          <cell r="C10">
            <v>1485</v>
          </cell>
          <cell r="D10">
            <v>2056</v>
          </cell>
        </row>
        <row r="11">
          <cell r="C11">
            <v>5.2393889143703916E-2</v>
          </cell>
        </row>
        <row r="22">
          <cell r="C22">
            <v>756</v>
          </cell>
        </row>
        <row r="23">
          <cell r="C23">
            <v>2.6673252654976536E-2</v>
          </cell>
        </row>
      </sheetData>
      <sheetData sheetId="36"/>
      <sheetData sheetId="37">
        <row r="13">
          <cell r="B13">
            <v>5447</v>
          </cell>
          <cell r="C13">
            <v>6318</v>
          </cell>
        </row>
        <row r="14">
          <cell r="B14">
            <v>3850</v>
          </cell>
          <cell r="C14">
            <v>4205</v>
          </cell>
        </row>
        <row r="28">
          <cell r="B28">
            <v>17958</v>
          </cell>
        </row>
      </sheetData>
      <sheetData sheetId="38"/>
      <sheetData sheetId="39">
        <row r="16">
          <cell r="B16">
            <v>3280.8</v>
          </cell>
        </row>
      </sheetData>
      <sheetData sheetId="40"/>
      <sheetData sheetId="41"/>
      <sheetData sheetId="42"/>
      <sheetData sheetId="43">
        <row r="4">
          <cell r="B4">
            <v>5489</v>
          </cell>
        </row>
        <row r="12">
          <cell r="B12">
            <v>5287</v>
          </cell>
        </row>
      </sheetData>
      <sheetData sheetId="44">
        <row r="4">
          <cell r="B4">
            <v>2236</v>
          </cell>
        </row>
      </sheetData>
      <sheetData sheetId="45">
        <row r="12">
          <cell r="B12">
            <v>2342.7999999999997</v>
          </cell>
        </row>
      </sheetData>
      <sheetData sheetId="46"/>
      <sheetData sheetId="47"/>
      <sheetData sheetId="48">
        <row r="9">
          <cell r="B9">
            <v>0.11352575935559657</v>
          </cell>
        </row>
      </sheetData>
      <sheetData sheetId="49"/>
      <sheetData sheetId="50"/>
      <sheetData sheetId="51">
        <row r="83">
          <cell r="A83">
            <v>2018</v>
          </cell>
          <cell r="B83">
            <v>100</v>
          </cell>
        </row>
        <row r="84">
          <cell r="A84">
            <v>2019</v>
          </cell>
          <cell r="B84">
            <v>99.137931034482762</v>
          </cell>
        </row>
        <row r="85">
          <cell r="A85">
            <v>2020</v>
          </cell>
          <cell r="B85">
            <v>80.202586206896555</v>
          </cell>
        </row>
        <row r="86">
          <cell r="A86">
            <v>2021</v>
          </cell>
          <cell r="B86">
            <v>100.5580025862069</v>
          </cell>
        </row>
        <row r="87">
          <cell r="A87">
            <v>2022</v>
          </cell>
          <cell r="B87">
            <v>98.04405252155172</v>
          </cell>
        </row>
      </sheetData>
      <sheetData sheetId="52"/>
      <sheetData sheetId="53"/>
      <sheetData sheetId="54"/>
      <sheetData sheetId="55"/>
      <sheetData sheetId="56">
        <row r="78">
          <cell r="A78">
            <v>2018</v>
          </cell>
          <cell r="B78">
            <v>1274</v>
          </cell>
        </row>
        <row r="79">
          <cell r="A79">
            <v>2019</v>
          </cell>
          <cell r="B79">
            <v>1615</v>
          </cell>
        </row>
        <row r="80">
          <cell r="A80">
            <v>2020</v>
          </cell>
          <cell r="B80">
            <v>2010</v>
          </cell>
        </row>
        <row r="81">
          <cell r="A81">
            <v>2021</v>
          </cell>
          <cell r="B81">
            <v>1793</v>
          </cell>
        </row>
        <row r="82">
          <cell r="A82">
            <v>2022</v>
          </cell>
          <cell r="B82"/>
        </row>
        <row r="83">
          <cell r="A83">
            <v>2023</v>
          </cell>
          <cell r="B83"/>
        </row>
      </sheetData>
      <sheetData sheetId="5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Cumul"/>
      <sheetName val="Base CUMUL (2)"/>
      <sheetName val="Correspondance"/>
      <sheetName val="Feuil9"/>
      <sheetName val="Feuil11"/>
      <sheetName val="Feuil12"/>
      <sheetName val="Feuil13"/>
      <sheetName val="Feuil14"/>
      <sheetName val="Feuil15"/>
      <sheetName val="Feuil16"/>
    </sheetNames>
    <sheetDataSet>
      <sheetData sheetId="0"/>
      <sheetData sheetId="1">
        <row r="5">
          <cell r="A5">
            <v>0</v>
          </cell>
          <cell r="B5" t="str">
            <v>ADS</v>
          </cell>
          <cell r="C5" t="str">
            <v>ADS</v>
          </cell>
          <cell r="D5" t="str">
            <v>FRS AUT.STE GR AUTRES DOMAINES</v>
          </cell>
          <cell r="E5" t="str">
            <v>FRS AUT.STE GR AUTRES DOMAINES</v>
          </cell>
          <cell r="F5" t="str">
            <v>XXX</v>
          </cell>
          <cell r="G5">
            <v>0</v>
          </cell>
          <cell r="H5">
            <v>0</v>
          </cell>
          <cell r="I5">
            <v>0</v>
          </cell>
          <cell r="J5" t="str">
            <v>XXX</v>
          </cell>
          <cell r="K5" t="str">
            <v>XXX</v>
          </cell>
          <cell r="L5">
            <v>0</v>
          </cell>
          <cell r="M5">
            <v>0</v>
          </cell>
          <cell r="N5" t="str">
            <v>XXX</v>
          </cell>
          <cell r="O5" t="e">
            <v>#REF!</v>
          </cell>
          <cell r="P5" t="str">
            <v>XXX</v>
          </cell>
          <cell r="Q5">
            <v>0</v>
          </cell>
          <cell r="R5">
            <v>0</v>
          </cell>
          <cell r="S5" t="str">
            <v>XXX</v>
          </cell>
          <cell r="T5" t="str">
            <v>XXX</v>
          </cell>
          <cell r="U5" t="str">
            <v>XXX</v>
          </cell>
          <cell r="V5" t="str">
            <v>XXX</v>
          </cell>
          <cell r="W5" t="str">
            <v>XXX</v>
          </cell>
          <cell r="X5" t="str">
            <v>XXX</v>
          </cell>
        </row>
        <row r="6">
          <cell r="A6">
            <v>0</v>
          </cell>
          <cell r="B6" t="str">
            <v>ADS</v>
          </cell>
          <cell r="C6" t="str">
            <v>ARGENTINE</v>
          </cell>
          <cell r="D6" t="str">
            <v>MA</v>
          </cell>
          <cell r="E6" t="str">
            <v>COUT IG PROJET INFOROUTE</v>
          </cell>
          <cell r="F6" t="str">
            <v>XXX</v>
          </cell>
          <cell r="G6">
            <v>0</v>
          </cell>
          <cell r="H6">
            <v>0</v>
          </cell>
          <cell r="I6">
            <v>0</v>
          </cell>
          <cell r="J6" t="str">
            <v>XXX</v>
          </cell>
          <cell r="K6" t="str">
            <v>XXX</v>
          </cell>
          <cell r="L6">
            <v>0</v>
          </cell>
          <cell r="M6">
            <v>0</v>
          </cell>
          <cell r="N6" t="str">
            <v>XXX</v>
          </cell>
          <cell r="O6" t="e">
            <v>#REF!</v>
          </cell>
          <cell r="P6" t="str">
            <v>XXX</v>
          </cell>
          <cell r="Q6">
            <v>0</v>
          </cell>
          <cell r="R6">
            <v>0</v>
          </cell>
          <cell r="S6" t="str">
            <v>XXX</v>
          </cell>
          <cell r="T6" t="str">
            <v>XXX</v>
          </cell>
          <cell r="U6" t="str">
            <v>XXX</v>
          </cell>
          <cell r="V6" t="str">
            <v>XXX</v>
          </cell>
          <cell r="W6" t="str">
            <v>XXX</v>
          </cell>
          <cell r="X6" t="str">
            <v>XXX</v>
          </cell>
        </row>
        <row r="7">
          <cell r="A7">
            <v>0</v>
          </cell>
          <cell r="B7" t="str">
            <v>ASIE</v>
          </cell>
          <cell r="C7" t="str">
            <v>AUSTRALIE</v>
          </cell>
          <cell r="D7" t="str">
            <v>MAUS</v>
          </cell>
          <cell r="E7" t="str">
            <v>533-MAUS. AUSTRALIE</v>
          </cell>
          <cell r="F7" t="str">
            <v>XXX</v>
          </cell>
          <cell r="G7" t="str">
            <v>XXX</v>
          </cell>
          <cell r="H7">
            <v>0</v>
          </cell>
          <cell r="I7" t="str">
            <v>XXX</v>
          </cell>
          <cell r="J7" t="str">
            <v>XXX</v>
          </cell>
          <cell r="K7" t="str">
            <v>XXX</v>
          </cell>
          <cell r="L7" t="str">
            <v>XXX</v>
          </cell>
          <cell r="M7" t="str">
            <v>XXX</v>
          </cell>
          <cell r="N7" t="str">
            <v>XXX</v>
          </cell>
          <cell r="O7" t="e">
            <v>#REF!</v>
          </cell>
          <cell r="P7" t="str">
            <v>XXX</v>
          </cell>
          <cell r="Q7" t="str">
            <v>XXX</v>
          </cell>
          <cell r="R7" t="str">
            <v>XXX</v>
          </cell>
          <cell r="S7" t="str">
            <v>XXX</v>
          </cell>
          <cell r="T7" t="str">
            <v>XXX</v>
          </cell>
          <cell r="U7" t="str">
            <v>XXX</v>
          </cell>
          <cell r="V7" t="str">
            <v>XXX</v>
          </cell>
          <cell r="W7" t="str">
            <v>XXX</v>
          </cell>
          <cell r="X7" t="str">
            <v>XXX</v>
          </cell>
        </row>
        <row r="8">
          <cell r="A8">
            <v>0</v>
          </cell>
          <cell r="B8" t="str">
            <v>EUR</v>
          </cell>
          <cell r="C8" t="str">
            <v>AUTRICHE</v>
          </cell>
          <cell r="D8" t="str">
            <v>MRG</v>
          </cell>
          <cell r="E8" t="str">
            <v>COUT HG PROJET CHORUS</v>
          </cell>
          <cell r="F8" t="str">
            <v>XXX</v>
          </cell>
          <cell r="G8">
            <v>0</v>
          </cell>
          <cell r="H8">
            <v>0</v>
          </cell>
          <cell r="I8">
            <v>0</v>
          </cell>
          <cell r="J8" t="str">
            <v>XXX</v>
          </cell>
          <cell r="K8" t="str">
            <v>XXX</v>
          </cell>
          <cell r="L8">
            <v>0</v>
          </cell>
          <cell r="M8">
            <v>0</v>
          </cell>
          <cell r="N8" t="str">
            <v>XXX</v>
          </cell>
          <cell r="O8" t="e">
            <v>#REF!</v>
          </cell>
          <cell r="P8" t="str">
            <v>XXX</v>
          </cell>
          <cell r="Q8">
            <v>0</v>
          </cell>
          <cell r="R8">
            <v>0</v>
          </cell>
          <cell r="S8" t="str">
            <v>XXX</v>
          </cell>
          <cell r="T8" t="str">
            <v>XXX</v>
          </cell>
          <cell r="U8" t="str">
            <v>XXX</v>
          </cell>
          <cell r="V8" t="str">
            <v>XXX</v>
          </cell>
          <cell r="W8" t="str">
            <v>XXX</v>
          </cell>
          <cell r="X8" t="str">
            <v>XXX</v>
          </cell>
        </row>
        <row r="9">
          <cell r="A9">
            <v>0</v>
          </cell>
          <cell r="B9" t="str">
            <v>EUR</v>
          </cell>
          <cell r="C9" t="str">
            <v>BELGIQUE</v>
          </cell>
          <cell r="D9" t="str">
            <v>TRINFOV</v>
          </cell>
          <cell r="E9" t="str">
            <v>604-TRINFOV (BEL)</v>
          </cell>
          <cell r="F9" t="str">
            <v>XXX</v>
          </cell>
          <cell r="G9" t="str">
            <v>XXX</v>
          </cell>
          <cell r="H9">
            <v>0</v>
          </cell>
          <cell r="I9" t="str">
            <v>XXX</v>
          </cell>
          <cell r="J9" t="str">
            <v>XXX</v>
          </cell>
          <cell r="K9" t="str">
            <v>XXX</v>
          </cell>
          <cell r="L9" t="str">
            <v>XXX</v>
          </cell>
          <cell r="M9" t="str">
            <v>XXX</v>
          </cell>
          <cell r="N9" t="str">
            <v>XXX</v>
          </cell>
          <cell r="O9" t="e">
            <v>#REF!</v>
          </cell>
          <cell r="P9" t="str">
            <v>XXX</v>
          </cell>
          <cell r="Q9" t="str">
            <v>XXX</v>
          </cell>
          <cell r="R9" t="str">
            <v>XXX</v>
          </cell>
          <cell r="S9" t="str">
            <v>XXX</v>
          </cell>
          <cell r="T9" t="str">
            <v>XXX</v>
          </cell>
          <cell r="U9" t="str">
            <v>XXX</v>
          </cell>
          <cell r="V9" t="str">
            <v>XXX</v>
          </cell>
          <cell r="W9" t="str">
            <v>XXX</v>
          </cell>
          <cell r="X9" t="str">
            <v>XXX</v>
          </cell>
        </row>
        <row r="10">
          <cell r="A10">
            <v>0</v>
          </cell>
          <cell r="B10" t="str">
            <v>ADS</v>
          </cell>
          <cell r="C10" t="str">
            <v>BRESIL</v>
          </cell>
          <cell r="D10" t="str">
            <v>MASSE SALARIALE</v>
          </cell>
          <cell r="E10" t="str">
            <v>MASSE SALARIALE</v>
          </cell>
          <cell r="F10" t="str">
            <v>XXX</v>
          </cell>
          <cell r="G10">
            <v>0</v>
          </cell>
          <cell r="H10">
            <v>0</v>
          </cell>
          <cell r="I10">
            <v>108936.33</v>
          </cell>
          <cell r="J10" t="str">
            <v>XXX</v>
          </cell>
          <cell r="K10" t="str">
            <v>XXX</v>
          </cell>
          <cell r="L10">
            <v>16184.79</v>
          </cell>
          <cell r="M10">
            <v>7133</v>
          </cell>
          <cell r="N10" t="str">
            <v>XXX</v>
          </cell>
          <cell r="O10" t="e">
            <v>#REF!</v>
          </cell>
          <cell r="P10" t="str">
            <v>XXX</v>
          </cell>
          <cell r="Q10">
            <v>2274.27</v>
          </cell>
          <cell r="R10">
            <v>531</v>
          </cell>
          <cell r="S10" t="str">
            <v>XXX</v>
          </cell>
          <cell r="T10" t="str">
            <v>XXX</v>
          </cell>
          <cell r="U10" t="str">
            <v>XXX</v>
          </cell>
          <cell r="V10" t="str">
            <v>XXX</v>
          </cell>
          <cell r="W10" t="str">
            <v>XXX</v>
          </cell>
          <cell r="X10" t="str">
            <v>XXX</v>
          </cell>
        </row>
        <row r="11">
          <cell r="A11">
            <v>0</v>
          </cell>
          <cell r="B11" t="str">
            <v>ADS</v>
          </cell>
          <cell r="C11" t="str">
            <v>BRESIL</v>
          </cell>
          <cell r="D11" t="str">
            <v>MESCIE</v>
          </cell>
          <cell r="E11" t="str">
            <v>454-MESCIE</v>
          </cell>
          <cell r="F11" t="str">
            <v>XXX</v>
          </cell>
          <cell r="G11" t="str">
            <v>XXX</v>
          </cell>
          <cell r="H11">
            <v>0</v>
          </cell>
          <cell r="I11" t="str">
            <v>XXX</v>
          </cell>
          <cell r="J11" t="str">
            <v>XXX</v>
          </cell>
          <cell r="K11" t="str">
            <v>XXX</v>
          </cell>
          <cell r="L11" t="str">
            <v>XXX</v>
          </cell>
          <cell r="M11" t="str">
            <v>XXX</v>
          </cell>
          <cell r="N11" t="str">
            <v>XXX</v>
          </cell>
          <cell r="O11" t="e">
            <v>#REF!</v>
          </cell>
          <cell r="P11" t="str">
            <v>XXX</v>
          </cell>
          <cell r="Q11" t="str">
            <v>XXX</v>
          </cell>
          <cell r="R11" t="str">
            <v>XXX</v>
          </cell>
          <cell r="S11" t="str">
            <v>XXX</v>
          </cell>
          <cell r="T11" t="str">
            <v>XXX</v>
          </cell>
          <cell r="U11" t="str">
            <v>XXX</v>
          </cell>
          <cell r="V11" t="str">
            <v>XXX</v>
          </cell>
          <cell r="W11" t="str">
            <v>XXX</v>
          </cell>
          <cell r="X11" t="str">
            <v>XXX</v>
          </cell>
        </row>
        <row r="12">
          <cell r="A12">
            <v>0</v>
          </cell>
          <cell r="B12" t="str">
            <v>EUR</v>
          </cell>
          <cell r="C12" t="str">
            <v>CFM</v>
          </cell>
          <cell r="D12" t="str">
            <v>CFM</v>
          </cell>
          <cell r="E12" t="str">
            <v>TAUX</v>
          </cell>
          <cell r="F12" t="str">
            <v>XXX</v>
          </cell>
          <cell r="G12">
            <v>0</v>
          </cell>
          <cell r="H12">
            <v>0</v>
          </cell>
          <cell r="I12">
            <v>0</v>
          </cell>
          <cell r="J12" t="str">
            <v>XXX</v>
          </cell>
          <cell r="K12" t="str">
            <v>XXX</v>
          </cell>
          <cell r="L12">
            <v>0</v>
          </cell>
          <cell r="M12">
            <v>0</v>
          </cell>
          <cell r="N12" t="str">
            <v>XXX</v>
          </cell>
          <cell r="O12" t="e">
            <v>#REF!</v>
          </cell>
          <cell r="P12" t="str">
            <v>XXX</v>
          </cell>
          <cell r="Q12">
            <v>0</v>
          </cell>
          <cell r="R12">
            <v>0</v>
          </cell>
          <cell r="S12" t="str">
            <v>XXX</v>
          </cell>
          <cell r="T12" t="str">
            <v>XXX</v>
          </cell>
          <cell r="U12" t="str">
            <v>XXX</v>
          </cell>
          <cell r="V12" t="str">
            <v>XXX</v>
          </cell>
          <cell r="W12" t="str">
            <v>XXX</v>
          </cell>
          <cell r="X12" t="str">
            <v>XXX</v>
          </cell>
        </row>
        <row r="13">
          <cell r="A13">
            <v>0</v>
          </cell>
          <cell r="B13" t="str">
            <v>ADS</v>
          </cell>
          <cell r="C13" t="str">
            <v>CHILI</v>
          </cell>
          <cell r="D13" t="str">
            <v>CHILI</v>
          </cell>
          <cell r="E13" t="str">
            <v>476-CHILI</v>
          </cell>
          <cell r="F13" t="str">
            <v>XXX</v>
          </cell>
          <cell r="G13" t="str">
            <v>XXX</v>
          </cell>
          <cell r="H13">
            <v>0</v>
          </cell>
          <cell r="I13" t="str">
            <v>XXX</v>
          </cell>
          <cell r="J13" t="str">
            <v>XXX</v>
          </cell>
          <cell r="K13" t="str">
            <v>XXX</v>
          </cell>
          <cell r="L13" t="str">
            <v>XXX</v>
          </cell>
          <cell r="M13" t="str">
            <v>XXX</v>
          </cell>
          <cell r="N13" t="str">
            <v>XXX</v>
          </cell>
          <cell r="O13" t="e">
            <v>#REF!</v>
          </cell>
          <cell r="P13" t="str">
            <v>XXX</v>
          </cell>
          <cell r="Q13" t="str">
            <v>XXX</v>
          </cell>
          <cell r="R13" t="str">
            <v>XXX</v>
          </cell>
          <cell r="S13" t="str">
            <v>XXX</v>
          </cell>
          <cell r="T13" t="str">
            <v>XXX</v>
          </cell>
          <cell r="U13" t="str">
            <v>XXX</v>
          </cell>
          <cell r="V13" t="str">
            <v>XXX</v>
          </cell>
          <cell r="W13" t="str">
            <v>XXX</v>
          </cell>
          <cell r="X13" t="str">
            <v>XXX</v>
          </cell>
        </row>
        <row r="14">
          <cell r="A14">
            <v>0</v>
          </cell>
          <cell r="B14" t="str">
            <v>ASIE</v>
          </cell>
          <cell r="C14" t="str">
            <v>COREE</v>
          </cell>
          <cell r="D14" t="str">
            <v>MKCL</v>
          </cell>
          <cell r="E14" t="str">
            <v>COUT IG TOUS PROJETS</v>
          </cell>
          <cell r="F14" t="str">
            <v>XXX</v>
          </cell>
          <cell r="G14">
            <v>0</v>
          </cell>
          <cell r="H14">
            <v>0</v>
          </cell>
          <cell r="I14">
            <v>0</v>
          </cell>
          <cell r="J14" t="str">
            <v>XXX</v>
          </cell>
          <cell r="K14" t="str">
            <v>XXX</v>
          </cell>
          <cell r="L14">
            <v>0</v>
          </cell>
          <cell r="M14">
            <v>0</v>
          </cell>
          <cell r="N14" t="str">
            <v>XXX</v>
          </cell>
          <cell r="O14" t="e">
            <v>#REF!</v>
          </cell>
          <cell r="P14" t="str">
            <v>XXX</v>
          </cell>
          <cell r="Q14">
            <v>0</v>
          </cell>
          <cell r="R14">
            <v>0</v>
          </cell>
          <cell r="S14" t="str">
            <v>XXX</v>
          </cell>
          <cell r="T14" t="str">
            <v>XXX</v>
          </cell>
          <cell r="U14" t="str">
            <v>XXX</v>
          </cell>
          <cell r="V14" t="str">
            <v>XXX</v>
          </cell>
          <cell r="W14" t="str">
            <v>XXX</v>
          </cell>
          <cell r="X14" t="str">
            <v>XXX</v>
          </cell>
        </row>
        <row r="15">
          <cell r="A15">
            <v>0</v>
          </cell>
          <cell r="B15" t="str">
            <v>EUR</v>
          </cell>
          <cell r="C15" t="str">
            <v>DANEMARK</v>
          </cell>
          <cell r="D15" t="str">
            <v>MGK</v>
          </cell>
          <cell r="E15" t="str">
            <v>COUT IG PROJET XAO</v>
          </cell>
          <cell r="F15" t="str">
            <v>XXX</v>
          </cell>
          <cell r="G15">
            <v>0</v>
          </cell>
          <cell r="H15">
            <v>0</v>
          </cell>
          <cell r="I15">
            <v>0</v>
          </cell>
          <cell r="J15" t="str">
            <v>XXX</v>
          </cell>
          <cell r="K15" t="str">
            <v>XXX</v>
          </cell>
          <cell r="L15">
            <v>0</v>
          </cell>
          <cell r="M15">
            <v>0</v>
          </cell>
          <cell r="N15" t="str">
            <v>XXX</v>
          </cell>
          <cell r="O15" t="e">
            <v>#REF!</v>
          </cell>
          <cell r="P15" t="str">
            <v>XXX</v>
          </cell>
          <cell r="Q15">
            <v>0</v>
          </cell>
          <cell r="R15">
            <v>0</v>
          </cell>
          <cell r="S15" t="str">
            <v>XXX</v>
          </cell>
          <cell r="T15" t="str">
            <v>XXX</v>
          </cell>
          <cell r="U15" t="str">
            <v>XXX</v>
          </cell>
          <cell r="V15" t="str">
            <v>XXX</v>
          </cell>
          <cell r="W15" t="str">
            <v>XXX</v>
          </cell>
          <cell r="X15" t="str">
            <v>XXX</v>
          </cell>
        </row>
        <row r="16">
          <cell r="A16">
            <v>0</v>
          </cell>
          <cell r="B16" t="str">
            <v>EUR</v>
          </cell>
          <cell r="C16" t="str">
            <v>FINLANDE</v>
          </cell>
          <cell r="D16" t="str">
            <v>MF</v>
          </cell>
          <cell r="E16" t="str">
            <v>COUT HG AUTRES PROJETS</v>
          </cell>
          <cell r="F16" t="str">
            <v>XXX</v>
          </cell>
          <cell r="G16">
            <v>0</v>
          </cell>
          <cell r="H16">
            <v>0</v>
          </cell>
          <cell r="I16">
            <v>0</v>
          </cell>
          <cell r="J16" t="str">
            <v>XXX</v>
          </cell>
          <cell r="K16" t="str">
            <v>XXX</v>
          </cell>
          <cell r="L16">
            <v>0</v>
          </cell>
          <cell r="M16">
            <v>0</v>
          </cell>
          <cell r="N16" t="str">
            <v>XXX</v>
          </cell>
          <cell r="O16" t="e">
            <v>#REF!</v>
          </cell>
          <cell r="P16" t="str">
            <v>XXX</v>
          </cell>
          <cell r="Q16">
            <v>31.16</v>
          </cell>
          <cell r="R16">
            <v>0</v>
          </cell>
          <cell r="S16" t="str">
            <v>XXX</v>
          </cell>
          <cell r="T16" t="str">
            <v>XXX</v>
          </cell>
          <cell r="U16" t="str">
            <v>XXX</v>
          </cell>
          <cell r="V16" t="str">
            <v>XXX</v>
          </cell>
          <cell r="W16" t="str">
            <v>XXX</v>
          </cell>
          <cell r="X16" t="str">
            <v>XXX</v>
          </cell>
        </row>
        <row r="17">
          <cell r="A17">
            <v>0</v>
          </cell>
          <cell r="B17" t="str">
            <v>EUR</v>
          </cell>
          <cell r="C17" t="str">
            <v>FRANCE</v>
          </cell>
          <cell r="D17" t="str">
            <v>FRS AUT. STE GR MEME DOMAINE</v>
          </cell>
          <cell r="E17" t="str">
            <v>FRS AUT. STE GR MEME DOMAINE</v>
          </cell>
          <cell r="F17" t="str">
            <v>XXX</v>
          </cell>
          <cell r="G17">
            <v>0</v>
          </cell>
          <cell r="H17">
            <v>0</v>
          </cell>
          <cell r="I17">
            <v>2332.27</v>
          </cell>
          <cell r="J17" t="str">
            <v>XXX</v>
          </cell>
          <cell r="K17" t="str">
            <v>XXX</v>
          </cell>
          <cell r="L17">
            <v>0</v>
          </cell>
          <cell r="M17">
            <v>0</v>
          </cell>
          <cell r="N17" t="str">
            <v>XXX</v>
          </cell>
          <cell r="O17" t="e">
            <v>#REF!</v>
          </cell>
          <cell r="P17" t="str">
            <v>XXX</v>
          </cell>
          <cell r="Q17">
            <v>0</v>
          </cell>
          <cell r="R17">
            <v>0</v>
          </cell>
          <cell r="S17" t="str">
            <v>XXX</v>
          </cell>
          <cell r="T17" t="str">
            <v>XXX</v>
          </cell>
          <cell r="U17" t="str">
            <v>XXX</v>
          </cell>
          <cell r="V17" t="str">
            <v>XXX</v>
          </cell>
          <cell r="W17" t="str">
            <v>XXX</v>
          </cell>
          <cell r="X17" t="str">
            <v>XXX</v>
          </cell>
        </row>
        <row r="18">
          <cell r="A18">
            <v>0</v>
          </cell>
          <cell r="B18" t="str">
            <v>EUR</v>
          </cell>
          <cell r="C18" t="str">
            <v>FRANCE</v>
          </cell>
          <cell r="D18" t="str">
            <v>CGEM</v>
          </cell>
          <cell r="E18" t="str">
            <v>CONTINGENCE</v>
          </cell>
          <cell r="F18" t="str">
            <v>XXX</v>
          </cell>
          <cell r="G18">
            <v>0</v>
          </cell>
          <cell r="H18">
            <v>0</v>
          </cell>
          <cell r="I18">
            <v>0</v>
          </cell>
          <cell r="J18" t="str">
            <v>XXX</v>
          </cell>
          <cell r="K18" t="str">
            <v>XXX</v>
          </cell>
          <cell r="L18">
            <v>0</v>
          </cell>
          <cell r="M18">
            <v>0</v>
          </cell>
          <cell r="N18" t="str">
            <v>XXX</v>
          </cell>
          <cell r="O18" t="e">
            <v>#REF!</v>
          </cell>
          <cell r="P18" t="str">
            <v>XXX</v>
          </cell>
          <cell r="Q18">
            <v>0</v>
          </cell>
          <cell r="R18">
            <v>0</v>
          </cell>
          <cell r="S18" t="str">
            <v>XXX</v>
          </cell>
          <cell r="T18" t="str">
            <v>XXX</v>
          </cell>
          <cell r="U18" t="str">
            <v>XXX</v>
          </cell>
          <cell r="V18" t="str">
            <v>XXX</v>
          </cell>
          <cell r="W18" t="str">
            <v>XXX</v>
          </cell>
          <cell r="X18" t="str">
            <v>XXX</v>
          </cell>
        </row>
        <row r="19">
          <cell r="A19">
            <v>0</v>
          </cell>
          <cell r="B19" t="str">
            <v>EUR</v>
          </cell>
          <cell r="C19" t="str">
            <v>FRANCE</v>
          </cell>
          <cell r="D19" t="str">
            <v>PNEU LAURENT</v>
          </cell>
          <cell r="E19" t="str">
            <v>COUT IG PROJET MAC</v>
          </cell>
          <cell r="F19" t="str">
            <v>XXX</v>
          </cell>
          <cell r="G19">
            <v>0</v>
          </cell>
          <cell r="H19">
            <v>0</v>
          </cell>
          <cell r="I19">
            <v>0</v>
          </cell>
          <cell r="J19" t="str">
            <v>XXX</v>
          </cell>
          <cell r="K19" t="str">
            <v>XXX</v>
          </cell>
          <cell r="L19">
            <v>0</v>
          </cell>
          <cell r="M19">
            <v>0</v>
          </cell>
          <cell r="N19" t="str">
            <v>XXX</v>
          </cell>
          <cell r="O19" t="e">
            <v>#REF!</v>
          </cell>
          <cell r="P19" t="str">
            <v>XXX</v>
          </cell>
          <cell r="Q19">
            <v>0</v>
          </cell>
          <cell r="R19">
            <v>0</v>
          </cell>
          <cell r="S19" t="str">
            <v>XXX</v>
          </cell>
          <cell r="T19" t="str">
            <v>XXX</v>
          </cell>
          <cell r="U19" t="str">
            <v>XXX</v>
          </cell>
          <cell r="V19" t="str">
            <v>XXX</v>
          </cell>
          <cell r="W19" t="str">
            <v>XXX</v>
          </cell>
          <cell r="X19" t="str">
            <v>XXX</v>
          </cell>
        </row>
        <row r="20">
          <cell r="A20">
            <v>0</v>
          </cell>
          <cell r="B20" t="str">
            <v>EUR</v>
          </cell>
          <cell r="C20" t="str">
            <v>FRANCE</v>
          </cell>
          <cell r="D20" t="str">
            <v>WOLBER</v>
          </cell>
          <cell r="E20" t="str">
            <v>COUT HG PROJET NET</v>
          </cell>
          <cell r="F20" t="str">
            <v>XXX</v>
          </cell>
          <cell r="G20">
            <v>0</v>
          </cell>
          <cell r="H20">
            <v>0</v>
          </cell>
          <cell r="I20">
            <v>0</v>
          </cell>
          <cell r="J20" t="str">
            <v>XXX</v>
          </cell>
          <cell r="K20" t="str">
            <v>XXX</v>
          </cell>
          <cell r="L20">
            <v>0</v>
          </cell>
          <cell r="M20">
            <v>0</v>
          </cell>
          <cell r="N20" t="str">
            <v>XXX</v>
          </cell>
          <cell r="O20" t="e">
            <v>#REF!</v>
          </cell>
          <cell r="P20" t="str">
            <v>XXX</v>
          </cell>
          <cell r="Q20">
            <v>0</v>
          </cell>
          <cell r="R20">
            <v>0</v>
          </cell>
          <cell r="S20" t="str">
            <v>XXX</v>
          </cell>
          <cell r="T20" t="str">
            <v>XXX</v>
          </cell>
          <cell r="U20" t="str">
            <v>XXX</v>
          </cell>
          <cell r="V20" t="str">
            <v>XXX</v>
          </cell>
          <cell r="W20" t="str">
            <v>XXX</v>
          </cell>
          <cell r="X20" t="str">
            <v>XXX</v>
          </cell>
        </row>
        <row r="21">
          <cell r="A21">
            <v>0</v>
          </cell>
          <cell r="B21" t="str">
            <v>EUR</v>
          </cell>
          <cell r="C21" t="str">
            <v>FRANCE</v>
          </cell>
          <cell r="D21" t="str">
            <v>SMTG</v>
          </cell>
          <cell r="E21" t="str">
            <v>COUT IG PROJET NET</v>
          </cell>
          <cell r="F21" t="str">
            <v>XXX</v>
          </cell>
          <cell r="G21">
            <v>0</v>
          </cell>
          <cell r="H21">
            <v>0</v>
          </cell>
          <cell r="I21">
            <v>0</v>
          </cell>
          <cell r="J21" t="str">
            <v>XXX</v>
          </cell>
          <cell r="K21" t="str">
            <v>XXX</v>
          </cell>
          <cell r="L21">
            <v>0</v>
          </cell>
          <cell r="M21">
            <v>0</v>
          </cell>
          <cell r="N21" t="str">
            <v>XXX</v>
          </cell>
          <cell r="O21" t="e">
            <v>#REF!</v>
          </cell>
          <cell r="P21" t="str">
            <v>XXX</v>
          </cell>
          <cell r="Q21">
            <v>0</v>
          </cell>
          <cell r="R21">
            <v>0</v>
          </cell>
          <cell r="S21" t="str">
            <v>XXX</v>
          </cell>
          <cell r="T21" t="str">
            <v>XXX</v>
          </cell>
          <cell r="U21" t="str">
            <v>XXX</v>
          </cell>
          <cell r="V21" t="str">
            <v>XXX</v>
          </cell>
          <cell r="W21" t="str">
            <v>XXX</v>
          </cell>
          <cell r="X21" t="str">
            <v>XXX</v>
          </cell>
        </row>
        <row r="22">
          <cell r="A22">
            <v>0</v>
          </cell>
          <cell r="B22" t="str">
            <v>EUR</v>
          </cell>
          <cell r="C22" t="str">
            <v>FRANCE</v>
          </cell>
          <cell r="D22" t="str">
            <v>MAS</v>
          </cell>
          <cell r="E22" t="str">
            <v>500-MAS (FRANCE)</v>
          </cell>
          <cell r="F22" t="str">
            <v>XXX</v>
          </cell>
          <cell r="G22" t="str">
            <v>XXX</v>
          </cell>
          <cell r="H22">
            <v>0</v>
          </cell>
          <cell r="I22" t="str">
            <v>XXX</v>
          </cell>
          <cell r="J22" t="str">
            <v>XXX</v>
          </cell>
          <cell r="K22" t="str">
            <v>XXX</v>
          </cell>
          <cell r="L22" t="str">
            <v>XXX</v>
          </cell>
          <cell r="M22" t="str">
            <v>XXX</v>
          </cell>
          <cell r="N22" t="str">
            <v>XXX</v>
          </cell>
          <cell r="O22" t="e">
            <v>#REF!</v>
          </cell>
          <cell r="P22" t="str">
            <v>XXX</v>
          </cell>
          <cell r="Q22" t="str">
            <v>XXX</v>
          </cell>
          <cell r="R22" t="str">
            <v>XXX</v>
          </cell>
          <cell r="S22" t="str">
            <v>XXX</v>
          </cell>
          <cell r="T22" t="str">
            <v>XXX</v>
          </cell>
          <cell r="U22" t="str">
            <v>XXX</v>
          </cell>
          <cell r="V22" t="str">
            <v>XXX</v>
          </cell>
          <cell r="W22" t="str">
            <v>XXX</v>
          </cell>
          <cell r="X22" t="str">
            <v>XXX</v>
          </cell>
        </row>
        <row r="23">
          <cell r="A23">
            <v>0</v>
          </cell>
          <cell r="B23" t="str">
            <v>EUR</v>
          </cell>
          <cell r="C23" t="str">
            <v>FRANCE</v>
          </cell>
          <cell r="D23" t="str">
            <v>TST</v>
          </cell>
          <cell r="E23" t="str">
            <v>535-TST FRANCE</v>
          </cell>
          <cell r="F23" t="str">
            <v>XXX</v>
          </cell>
          <cell r="G23" t="str">
            <v>XXX</v>
          </cell>
          <cell r="H23">
            <v>0</v>
          </cell>
          <cell r="I23" t="str">
            <v>XXX</v>
          </cell>
          <cell r="J23" t="str">
            <v>XXX</v>
          </cell>
          <cell r="K23" t="str">
            <v>XXX</v>
          </cell>
          <cell r="L23" t="str">
            <v>XXX</v>
          </cell>
          <cell r="M23" t="str">
            <v>XXX</v>
          </cell>
          <cell r="N23" t="str">
            <v>XXX</v>
          </cell>
          <cell r="O23" t="e">
            <v>#REF!</v>
          </cell>
          <cell r="P23" t="str">
            <v>XXX</v>
          </cell>
          <cell r="Q23" t="str">
            <v>XXX</v>
          </cell>
          <cell r="R23" t="str">
            <v>XXX</v>
          </cell>
          <cell r="S23" t="str">
            <v>XXX</v>
          </cell>
          <cell r="T23" t="str">
            <v>XXX</v>
          </cell>
          <cell r="U23" t="str">
            <v>XXX</v>
          </cell>
          <cell r="V23" t="str">
            <v>XXX</v>
          </cell>
          <cell r="W23" t="str">
            <v>XXX</v>
          </cell>
          <cell r="X23" t="str">
            <v>XXX</v>
          </cell>
        </row>
        <row r="24">
          <cell r="A24">
            <v>0</v>
          </cell>
          <cell r="B24" t="str">
            <v>EUR</v>
          </cell>
          <cell r="C24" t="str">
            <v>FRANCE</v>
          </cell>
          <cell r="D24" t="str">
            <v>SEP</v>
          </cell>
          <cell r="E24" t="str">
            <v>559-SEP (FRANCE)</v>
          </cell>
          <cell r="F24" t="str">
            <v>XXX</v>
          </cell>
          <cell r="G24" t="str">
            <v>XXX</v>
          </cell>
          <cell r="H24">
            <v>0</v>
          </cell>
          <cell r="I24" t="str">
            <v>XXX</v>
          </cell>
          <cell r="J24" t="str">
            <v>XXX</v>
          </cell>
          <cell r="K24" t="str">
            <v>XXX</v>
          </cell>
          <cell r="L24" t="str">
            <v>XXX</v>
          </cell>
          <cell r="M24" t="str">
            <v>XXX</v>
          </cell>
          <cell r="N24" t="str">
            <v>XXX</v>
          </cell>
          <cell r="O24" t="e">
            <v>#REF!</v>
          </cell>
          <cell r="P24" t="str">
            <v>XXX</v>
          </cell>
          <cell r="Q24" t="str">
            <v>XXX</v>
          </cell>
          <cell r="R24" t="str">
            <v>XXX</v>
          </cell>
          <cell r="S24" t="str">
            <v>XXX</v>
          </cell>
          <cell r="T24" t="str">
            <v>XXX</v>
          </cell>
          <cell r="U24" t="str">
            <v>XXX</v>
          </cell>
          <cell r="V24" t="str">
            <v>XXX</v>
          </cell>
          <cell r="W24" t="str">
            <v>XXX</v>
          </cell>
          <cell r="X24" t="str">
            <v>XXX</v>
          </cell>
        </row>
        <row r="25">
          <cell r="A25">
            <v>0</v>
          </cell>
          <cell r="B25" t="str">
            <v>EUR</v>
          </cell>
          <cell r="C25" t="str">
            <v>GRECE</v>
          </cell>
          <cell r="D25" t="str">
            <v>ELASTIKA</v>
          </cell>
          <cell r="E25" t="str">
            <v>COUT IG AUTRES PROJETS</v>
          </cell>
          <cell r="F25" t="str">
            <v>XXX</v>
          </cell>
          <cell r="G25">
            <v>0</v>
          </cell>
          <cell r="H25">
            <v>0</v>
          </cell>
          <cell r="I25">
            <v>0</v>
          </cell>
          <cell r="J25" t="str">
            <v>XXX</v>
          </cell>
          <cell r="K25" t="str">
            <v>XXX</v>
          </cell>
          <cell r="L25">
            <v>0</v>
          </cell>
          <cell r="M25">
            <v>0</v>
          </cell>
          <cell r="N25" t="str">
            <v>XXX</v>
          </cell>
          <cell r="O25" t="e">
            <v>#REF!</v>
          </cell>
          <cell r="P25" t="str">
            <v>XXX</v>
          </cell>
          <cell r="Q25">
            <v>0</v>
          </cell>
          <cell r="R25">
            <v>0</v>
          </cell>
          <cell r="S25" t="str">
            <v>XXX</v>
          </cell>
          <cell r="T25" t="str">
            <v>XXX</v>
          </cell>
          <cell r="U25" t="str">
            <v>XXX</v>
          </cell>
          <cell r="V25" t="str">
            <v>XXX</v>
          </cell>
          <cell r="W25" t="str">
            <v>XXX</v>
          </cell>
          <cell r="X25" t="str">
            <v>XXX</v>
          </cell>
        </row>
        <row r="26">
          <cell r="A26">
            <v>0</v>
          </cell>
          <cell r="B26" t="str">
            <v>EUR</v>
          </cell>
          <cell r="C26" t="str">
            <v>HOLLANDE</v>
          </cell>
          <cell r="D26" t="str">
            <v>TST HOL</v>
          </cell>
          <cell r="E26" t="str">
            <v>COUT HG PROJET INFOROUTE</v>
          </cell>
          <cell r="F26" t="str">
            <v>XXX</v>
          </cell>
          <cell r="G26">
            <v>0</v>
          </cell>
          <cell r="H26">
            <v>0</v>
          </cell>
          <cell r="I26">
            <v>0</v>
          </cell>
          <cell r="J26" t="str">
            <v>XXX</v>
          </cell>
          <cell r="K26" t="str">
            <v>XXX</v>
          </cell>
          <cell r="L26">
            <v>0</v>
          </cell>
          <cell r="M26">
            <v>0</v>
          </cell>
          <cell r="N26" t="str">
            <v>XXX</v>
          </cell>
          <cell r="O26" t="e">
            <v>#REF!</v>
          </cell>
          <cell r="P26" t="str">
            <v>XXX</v>
          </cell>
          <cell r="Q26">
            <v>0</v>
          </cell>
          <cell r="R26">
            <v>0</v>
          </cell>
          <cell r="S26" t="str">
            <v>XXX</v>
          </cell>
          <cell r="T26" t="str">
            <v>XXX</v>
          </cell>
          <cell r="U26" t="str">
            <v>XXX</v>
          </cell>
          <cell r="V26" t="str">
            <v>XXX</v>
          </cell>
          <cell r="W26" t="str">
            <v>XXX</v>
          </cell>
          <cell r="X26" t="str">
            <v>XXX</v>
          </cell>
        </row>
        <row r="27">
          <cell r="A27">
            <v>0</v>
          </cell>
          <cell r="B27" t="str">
            <v>ASIE</v>
          </cell>
          <cell r="C27" t="str">
            <v>HONG KONG</v>
          </cell>
          <cell r="D27" t="str">
            <v>MAHK</v>
          </cell>
          <cell r="E27" t="str">
            <v>COUT IG PROJET CHORUS</v>
          </cell>
          <cell r="F27" t="str">
            <v>XXX</v>
          </cell>
          <cell r="G27">
            <v>0</v>
          </cell>
          <cell r="H27">
            <v>0</v>
          </cell>
          <cell r="I27">
            <v>0</v>
          </cell>
          <cell r="J27" t="str">
            <v>XXX</v>
          </cell>
          <cell r="K27" t="str">
            <v>XXX</v>
          </cell>
          <cell r="L27">
            <v>0</v>
          </cell>
          <cell r="M27">
            <v>0</v>
          </cell>
          <cell r="N27" t="str">
            <v>XXX</v>
          </cell>
          <cell r="O27" t="e">
            <v>#REF!</v>
          </cell>
          <cell r="P27" t="str">
            <v>XXX</v>
          </cell>
          <cell r="Q27">
            <v>0</v>
          </cell>
          <cell r="R27">
            <v>0</v>
          </cell>
          <cell r="S27" t="str">
            <v>XXX</v>
          </cell>
          <cell r="T27" t="str">
            <v>XXX</v>
          </cell>
          <cell r="U27" t="str">
            <v>XXX</v>
          </cell>
          <cell r="V27" t="str">
            <v>XXX</v>
          </cell>
          <cell r="W27" t="str">
            <v>XXX</v>
          </cell>
          <cell r="X27" t="str">
            <v>XXX</v>
          </cell>
        </row>
        <row r="28">
          <cell r="A28">
            <v>0</v>
          </cell>
          <cell r="B28" t="str">
            <v>EUR</v>
          </cell>
          <cell r="C28" t="str">
            <v>HONGRIE</v>
          </cell>
          <cell r="D28" t="str">
            <v>MMK</v>
          </cell>
          <cell r="E28" t="str">
            <v>COUT HG PROJET XAO</v>
          </cell>
          <cell r="F28" t="str">
            <v>XXX</v>
          </cell>
          <cell r="G28">
            <v>0</v>
          </cell>
          <cell r="H28">
            <v>0</v>
          </cell>
          <cell r="I28">
            <v>0</v>
          </cell>
          <cell r="J28" t="str">
            <v>XXX</v>
          </cell>
          <cell r="K28" t="str">
            <v>XXX</v>
          </cell>
          <cell r="L28">
            <v>0</v>
          </cell>
          <cell r="M28">
            <v>0</v>
          </cell>
          <cell r="N28" t="str">
            <v>XXX</v>
          </cell>
          <cell r="O28" t="e">
            <v>#REF!</v>
          </cell>
          <cell r="P28" t="str">
            <v>XXX</v>
          </cell>
          <cell r="Q28">
            <v>0</v>
          </cell>
          <cell r="R28">
            <v>0</v>
          </cell>
          <cell r="S28" t="str">
            <v>XXX</v>
          </cell>
          <cell r="T28" t="str">
            <v>XXX</v>
          </cell>
          <cell r="U28" t="str">
            <v>XXX</v>
          </cell>
          <cell r="V28" t="str">
            <v>XXX</v>
          </cell>
          <cell r="W28" t="str">
            <v>XXX</v>
          </cell>
          <cell r="X28" t="str">
            <v>XXX</v>
          </cell>
        </row>
        <row r="29">
          <cell r="A29">
            <v>0</v>
          </cell>
          <cell r="B29" t="str">
            <v>EUR</v>
          </cell>
          <cell r="C29" t="str">
            <v>ITALIE</v>
          </cell>
          <cell r="D29" t="str">
            <v>K ITALIA</v>
          </cell>
          <cell r="E29" t="str">
            <v>717-K ITALIA</v>
          </cell>
          <cell r="F29" t="str">
            <v>XXX</v>
          </cell>
          <cell r="G29" t="str">
            <v>XXX</v>
          </cell>
          <cell r="H29">
            <v>0</v>
          </cell>
          <cell r="I29" t="str">
            <v>XXX</v>
          </cell>
          <cell r="J29" t="str">
            <v>XXX</v>
          </cell>
          <cell r="K29" t="str">
            <v>XXX</v>
          </cell>
          <cell r="L29" t="str">
            <v>XXX</v>
          </cell>
          <cell r="M29" t="str">
            <v>XXX</v>
          </cell>
          <cell r="N29" t="str">
            <v>XXX</v>
          </cell>
          <cell r="O29" t="e">
            <v>#REF!</v>
          </cell>
          <cell r="P29" t="str">
            <v>XXX</v>
          </cell>
          <cell r="Q29" t="str">
            <v>XXX</v>
          </cell>
          <cell r="R29" t="str">
            <v>XXX</v>
          </cell>
          <cell r="S29" t="str">
            <v>XXX</v>
          </cell>
          <cell r="T29" t="str">
            <v>XXX</v>
          </cell>
          <cell r="U29" t="str">
            <v>XXX</v>
          </cell>
          <cell r="V29" t="str">
            <v>XXX</v>
          </cell>
          <cell r="W29" t="str">
            <v>XXX</v>
          </cell>
          <cell r="X29" t="str">
            <v>XXX</v>
          </cell>
        </row>
        <row r="30">
          <cell r="A30">
            <v>0</v>
          </cell>
          <cell r="B30" t="str">
            <v>EUR</v>
          </cell>
          <cell r="C30" t="str">
            <v>ITALIE</v>
          </cell>
          <cell r="D30" t="str">
            <v>MARK INT</v>
          </cell>
          <cell r="E30" t="str">
            <v>812-MARK INT (ITALIE)</v>
          </cell>
          <cell r="F30" t="str">
            <v>XXX</v>
          </cell>
          <cell r="G30" t="str">
            <v>XXX</v>
          </cell>
          <cell r="H30">
            <v>0</v>
          </cell>
          <cell r="I30" t="str">
            <v>XXX</v>
          </cell>
          <cell r="J30" t="str">
            <v>XXX</v>
          </cell>
          <cell r="K30" t="str">
            <v>XXX</v>
          </cell>
          <cell r="L30" t="str">
            <v>XXX</v>
          </cell>
          <cell r="M30" t="str">
            <v>XXX</v>
          </cell>
          <cell r="N30" t="str">
            <v>XXX</v>
          </cell>
          <cell r="O30" t="e">
            <v>#REF!</v>
          </cell>
          <cell r="P30" t="str">
            <v>XXX</v>
          </cell>
          <cell r="Q30" t="str">
            <v>XXX</v>
          </cell>
          <cell r="R30" t="str">
            <v>XXX</v>
          </cell>
          <cell r="S30" t="str">
            <v>XXX</v>
          </cell>
          <cell r="T30" t="str">
            <v>XXX</v>
          </cell>
          <cell r="U30" t="str">
            <v>XXX</v>
          </cell>
          <cell r="V30" t="str">
            <v>XXX</v>
          </cell>
          <cell r="W30" t="str">
            <v>XXX</v>
          </cell>
          <cell r="X30" t="str">
            <v>XXX</v>
          </cell>
        </row>
        <row r="31">
          <cell r="A31">
            <v>0</v>
          </cell>
          <cell r="B31" t="str">
            <v>ASIE</v>
          </cell>
          <cell r="C31" t="str">
            <v>JAPON</v>
          </cell>
          <cell r="D31" t="str">
            <v>MTBT</v>
          </cell>
          <cell r="E31" t="str">
            <v>471-MTBT (JAPON)</v>
          </cell>
          <cell r="F31" t="str">
            <v>XXX</v>
          </cell>
          <cell r="G31" t="str">
            <v>XXX</v>
          </cell>
          <cell r="H31">
            <v>0</v>
          </cell>
          <cell r="I31" t="str">
            <v>XXX</v>
          </cell>
          <cell r="J31" t="str">
            <v>XXX</v>
          </cell>
          <cell r="K31" t="str">
            <v>XXX</v>
          </cell>
          <cell r="L31" t="str">
            <v>XXX</v>
          </cell>
          <cell r="M31" t="str">
            <v>XXX</v>
          </cell>
          <cell r="N31" t="str">
            <v>XXX</v>
          </cell>
          <cell r="O31" t="e">
            <v>#REF!</v>
          </cell>
          <cell r="P31" t="str">
            <v>XXX</v>
          </cell>
          <cell r="Q31" t="str">
            <v>XXX</v>
          </cell>
          <cell r="R31" t="str">
            <v>XXX</v>
          </cell>
          <cell r="S31" t="str">
            <v>XXX</v>
          </cell>
          <cell r="T31" t="str">
            <v>XXX</v>
          </cell>
          <cell r="U31" t="str">
            <v>XXX</v>
          </cell>
          <cell r="V31" t="str">
            <v>XXX</v>
          </cell>
          <cell r="W31" t="str">
            <v>XXX</v>
          </cell>
          <cell r="X31" t="str">
            <v>XXX</v>
          </cell>
        </row>
        <row r="32">
          <cell r="A32">
            <v>0</v>
          </cell>
          <cell r="B32" t="str">
            <v>ASIE</v>
          </cell>
          <cell r="C32" t="str">
            <v>JAPON</v>
          </cell>
          <cell r="D32" t="str">
            <v>NMT</v>
          </cell>
          <cell r="E32" t="str">
            <v>478-NMT (JAPON)</v>
          </cell>
          <cell r="F32" t="str">
            <v>XXX</v>
          </cell>
          <cell r="G32" t="str">
            <v>XXX</v>
          </cell>
          <cell r="H32">
            <v>0</v>
          </cell>
          <cell r="I32" t="str">
            <v>XXX</v>
          </cell>
          <cell r="J32" t="str">
            <v>XXX</v>
          </cell>
          <cell r="K32" t="str">
            <v>XXX</v>
          </cell>
          <cell r="L32" t="str">
            <v>XXX</v>
          </cell>
          <cell r="M32" t="str">
            <v>XXX</v>
          </cell>
          <cell r="N32" t="str">
            <v>XXX</v>
          </cell>
          <cell r="O32" t="e">
            <v>#REF!</v>
          </cell>
          <cell r="P32" t="str">
            <v>XXX</v>
          </cell>
          <cell r="Q32" t="str">
            <v>XXX</v>
          </cell>
          <cell r="R32" t="str">
            <v>XXX</v>
          </cell>
          <cell r="S32" t="str">
            <v>XXX</v>
          </cell>
          <cell r="T32" t="str">
            <v>XXX</v>
          </cell>
          <cell r="U32" t="str">
            <v>XXX</v>
          </cell>
          <cell r="V32" t="str">
            <v>XXX</v>
          </cell>
          <cell r="W32" t="str">
            <v>XXX</v>
          </cell>
          <cell r="X32" t="str">
            <v>XXX</v>
          </cell>
        </row>
        <row r="33">
          <cell r="A33">
            <v>0</v>
          </cell>
          <cell r="B33" t="str">
            <v>ASIE</v>
          </cell>
          <cell r="C33" t="str">
            <v>JAPON</v>
          </cell>
          <cell r="D33" t="str">
            <v>MRA</v>
          </cell>
          <cell r="E33" t="str">
            <v>550-MRA B.V. (JAPON)</v>
          </cell>
          <cell r="F33" t="str">
            <v>XXX</v>
          </cell>
          <cell r="G33" t="str">
            <v>XXX</v>
          </cell>
          <cell r="H33">
            <v>0</v>
          </cell>
          <cell r="I33" t="str">
            <v>XXX</v>
          </cell>
          <cell r="J33" t="str">
            <v>XXX</v>
          </cell>
          <cell r="K33" t="str">
            <v>XXX</v>
          </cell>
          <cell r="L33" t="str">
            <v>XXX</v>
          </cell>
          <cell r="M33" t="str">
            <v>XXX</v>
          </cell>
          <cell r="N33" t="str">
            <v>XXX</v>
          </cell>
          <cell r="O33" t="e">
            <v>#REF!</v>
          </cell>
          <cell r="P33" t="str">
            <v>XXX</v>
          </cell>
          <cell r="Q33" t="str">
            <v>XXX</v>
          </cell>
          <cell r="R33" t="str">
            <v>XXX</v>
          </cell>
          <cell r="S33" t="str">
            <v>XXX</v>
          </cell>
          <cell r="T33" t="str">
            <v>XXX</v>
          </cell>
          <cell r="U33" t="str">
            <v>XXX</v>
          </cell>
          <cell r="V33" t="str">
            <v>XXX</v>
          </cell>
          <cell r="W33" t="str">
            <v>XXX</v>
          </cell>
          <cell r="X33" t="str">
            <v>XXX</v>
          </cell>
        </row>
        <row r="34">
          <cell r="A34">
            <v>0</v>
          </cell>
          <cell r="B34" t="str">
            <v>EUR</v>
          </cell>
          <cell r="C34" t="str">
            <v>NORVEGE</v>
          </cell>
          <cell r="D34" t="str">
            <v>NMG</v>
          </cell>
          <cell r="E34" t="str">
            <v>460-NMG (NORVEGE)</v>
          </cell>
          <cell r="F34" t="str">
            <v>XXX</v>
          </cell>
          <cell r="G34" t="str">
            <v>XXX</v>
          </cell>
          <cell r="H34">
            <v>0</v>
          </cell>
          <cell r="I34" t="str">
            <v>XXX</v>
          </cell>
          <cell r="J34" t="str">
            <v>XXX</v>
          </cell>
          <cell r="K34" t="str">
            <v>XXX</v>
          </cell>
          <cell r="L34" t="str">
            <v>XXX</v>
          </cell>
          <cell r="M34" t="str">
            <v>XXX</v>
          </cell>
          <cell r="N34" t="str">
            <v>XXX</v>
          </cell>
          <cell r="O34" t="e">
            <v>#REF!</v>
          </cell>
          <cell r="P34" t="str">
            <v>XXX</v>
          </cell>
          <cell r="Q34" t="str">
            <v>XXX</v>
          </cell>
          <cell r="R34" t="str">
            <v>XXX</v>
          </cell>
          <cell r="S34" t="str">
            <v>XXX</v>
          </cell>
          <cell r="T34" t="str">
            <v>XXX</v>
          </cell>
          <cell r="U34" t="str">
            <v>XXX</v>
          </cell>
          <cell r="V34" t="str">
            <v>XXX</v>
          </cell>
          <cell r="W34" t="str">
            <v>XXX</v>
          </cell>
          <cell r="X34" t="str">
            <v>XXX</v>
          </cell>
        </row>
        <row r="35">
          <cell r="A35">
            <v>0</v>
          </cell>
          <cell r="B35" t="str">
            <v>EUR</v>
          </cell>
          <cell r="C35" t="str">
            <v>POLOGNE</v>
          </cell>
          <cell r="D35" t="str">
            <v>POLSKA</v>
          </cell>
          <cell r="E35" t="str">
            <v>COUT HG PROJET RDI</v>
          </cell>
          <cell r="F35" t="str">
            <v>XXX</v>
          </cell>
          <cell r="G35">
            <v>0</v>
          </cell>
          <cell r="H35">
            <v>0</v>
          </cell>
          <cell r="I35">
            <v>0</v>
          </cell>
          <cell r="J35" t="str">
            <v>XXX</v>
          </cell>
          <cell r="K35" t="str">
            <v>XXX</v>
          </cell>
          <cell r="L35">
            <v>0</v>
          </cell>
          <cell r="M35">
            <v>0</v>
          </cell>
          <cell r="N35" t="str">
            <v>XXX</v>
          </cell>
          <cell r="O35" t="e">
            <v>#REF!</v>
          </cell>
          <cell r="P35" t="str">
            <v>XXX</v>
          </cell>
          <cell r="Q35">
            <v>0</v>
          </cell>
          <cell r="R35">
            <v>0</v>
          </cell>
          <cell r="S35" t="str">
            <v>XXX</v>
          </cell>
          <cell r="T35" t="str">
            <v>XXX</v>
          </cell>
          <cell r="U35" t="str">
            <v>XXX</v>
          </cell>
          <cell r="V35" t="str">
            <v>XXX</v>
          </cell>
          <cell r="W35" t="str">
            <v>XXX</v>
          </cell>
          <cell r="X35" t="str">
            <v>XXX</v>
          </cell>
        </row>
        <row r="36">
          <cell r="A36">
            <v>0</v>
          </cell>
          <cell r="B36" t="str">
            <v>EUR</v>
          </cell>
          <cell r="C36" t="str">
            <v>PORTUGAL</v>
          </cell>
          <cell r="D36" t="str">
            <v>LUSO PNEU</v>
          </cell>
          <cell r="E36" t="str">
            <v>477-LUSO PNEU (PORT)</v>
          </cell>
          <cell r="F36" t="str">
            <v>XXX</v>
          </cell>
          <cell r="G36" t="str">
            <v>XXX</v>
          </cell>
          <cell r="H36">
            <v>0</v>
          </cell>
          <cell r="I36" t="str">
            <v>XXX</v>
          </cell>
          <cell r="J36" t="str">
            <v>XXX</v>
          </cell>
          <cell r="K36" t="str">
            <v>XXX</v>
          </cell>
          <cell r="L36" t="str">
            <v>XXX</v>
          </cell>
          <cell r="M36" t="str">
            <v>XXX</v>
          </cell>
          <cell r="N36" t="str">
            <v>XXX</v>
          </cell>
          <cell r="O36" t="e">
            <v>#REF!</v>
          </cell>
          <cell r="P36" t="str">
            <v>XXX</v>
          </cell>
          <cell r="Q36" t="str">
            <v>XXX</v>
          </cell>
          <cell r="R36" t="str">
            <v>XXX</v>
          </cell>
          <cell r="S36" t="str">
            <v>XXX</v>
          </cell>
          <cell r="T36" t="str">
            <v>XXX</v>
          </cell>
          <cell r="U36" t="str">
            <v>XXX</v>
          </cell>
          <cell r="V36" t="str">
            <v>XXX</v>
          </cell>
          <cell r="W36" t="str">
            <v>XXX</v>
          </cell>
          <cell r="X36" t="str">
            <v>XXX</v>
          </cell>
        </row>
        <row r="37">
          <cell r="A37">
            <v>0</v>
          </cell>
          <cell r="B37" t="str">
            <v>EUR</v>
          </cell>
          <cell r="C37" t="str">
            <v>RFA</v>
          </cell>
          <cell r="D37" t="str">
            <v>KRAG</v>
          </cell>
          <cell r="E37" t="str">
            <v>701-K.R. AG (ALLEMAGN</v>
          </cell>
          <cell r="F37" t="str">
            <v>XXX</v>
          </cell>
          <cell r="G37" t="str">
            <v>XXX</v>
          </cell>
          <cell r="H37">
            <v>0</v>
          </cell>
          <cell r="I37" t="str">
            <v>XXX</v>
          </cell>
          <cell r="J37" t="str">
            <v>XXX</v>
          </cell>
          <cell r="K37" t="str">
            <v>XXX</v>
          </cell>
          <cell r="L37" t="str">
            <v>XXX</v>
          </cell>
          <cell r="M37" t="str">
            <v>XXX</v>
          </cell>
          <cell r="N37" t="str">
            <v>XXX</v>
          </cell>
          <cell r="O37" t="e">
            <v>#REF!</v>
          </cell>
          <cell r="P37" t="str">
            <v>XXX</v>
          </cell>
          <cell r="Q37" t="str">
            <v>XXX</v>
          </cell>
          <cell r="R37" t="str">
            <v>XXX</v>
          </cell>
          <cell r="S37" t="str">
            <v>XXX</v>
          </cell>
          <cell r="T37" t="str">
            <v>XXX</v>
          </cell>
          <cell r="U37" t="str">
            <v>XXX</v>
          </cell>
          <cell r="V37" t="str">
            <v>XXX</v>
          </cell>
          <cell r="W37" t="str">
            <v>XXX</v>
          </cell>
          <cell r="X37" t="str">
            <v>XXX</v>
          </cell>
        </row>
        <row r="38">
          <cell r="A38">
            <v>0</v>
          </cell>
          <cell r="B38" t="str">
            <v>EUR</v>
          </cell>
          <cell r="C38" t="str">
            <v>RFA</v>
          </cell>
          <cell r="D38" t="str">
            <v>KONPRINZ</v>
          </cell>
          <cell r="E38" t="str">
            <v>732-KPZ KRON PRINZ (A</v>
          </cell>
          <cell r="F38" t="str">
            <v>XXX</v>
          </cell>
          <cell r="G38" t="str">
            <v>XXX</v>
          </cell>
          <cell r="H38">
            <v>0</v>
          </cell>
          <cell r="I38" t="str">
            <v>XXX</v>
          </cell>
          <cell r="J38" t="str">
            <v>XXX</v>
          </cell>
          <cell r="K38" t="str">
            <v>XXX</v>
          </cell>
          <cell r="L38" t="str">
            <v>XXX</v>
          </cell>
          <cell r="M38" t="str">
            <v>XXX</v>
          </cell>
          <cell r="N38" t="str">
            <v>XXX</v>
          </cell>
          <cell r="O38" t="e">
            <v>#REF!</v>
          </cell>
          <cell r="P38" t="str">
            <v>XXX</v>
          </cell>
          <cell r="Q38" t="str">
            <v>XXX</v>
          </cell>
          <cell r="R38" t="str">
            <v>XXX</v>
          </cell>
          <cell r="S38" t="str">
            <v>XXX</v>
          </cell>
          <cell r="T38" t="str">
            <v>XXX</v>
          </cell>
          <cell r="U38" t="str">
            <v>XXX</v>
          </cell>
          <cell r="V38" t="str">
            <v>XXX</v>
          </cell>
          <cell r="W38" t="str">
            <v>XXX</v>
          </cell>
          <cell r="X38" t="str">
            <v>XXX</v>
          </cell>
        </row>
        <row r="39">
          <cell r="A39">
            <v>0</v>
          </cell>
          <cell r="B39" t="str">
            <v>ASIE</v>
          </cell>
          <cell r="C39" t="str">
            <v>SINGAPOUR</v>
          </cell>
          <cell r="D39" t="str">
            <v>MASC</v>
          </cell>
          <cell r="E39" t="str">
            <v>COUT HG TOUS PROJETS</v>
          </cell>
          <cell r="F39" t="str">
            <v>XXX</v>
          </cell>
          <cell r="G39">
            <v>0</v>
          </cell>
          <cell r="H39">
            <v>0</v>
          </cell>
          <cell r="I39">
            <v>0</v>
          </cell>
          <cell r="J39" t="str">
            <v>XXX</v>
          </cell>
          <cell r="K39" t="str">
            <v>XXX</v>
          </cell>
          <cell r="L39">
            <v>0</v>
          </cell>
          <cell r="M39">
            <v>0</v>
          </cell>
          <cell r="N39" t="str">
            <v>XXX</v>
          </cell>
          <cell r="O39" t="e">
            <v>#REF!</v>
          </cell>
          <cell r="P39" t="str">
            <v>XXX</v>
          </cell>
          <cell r="Q39">
            <v>50.25</v>
          </cell>
          <cell r="R39">
            <v>0</v>
          </cell>
          <cell r="S39" t="str">
            <v>XXX</v>
          </cell>
          <cell r="T39" t="str">
            <v>XXX</v>
          </cell>
          <cell r="U39" t="str">
            <v>XXX</v>
          </cell>
          <cell r="V39" t="str">
            <v>XXX</v>
          </cell>
          <cell r="W39" t="str">
            <v>XXX</v>
          </cell>
          <cell r="X39" t="str">
            <v>XXX</v>
          </cell>
        </row>
        <row r="40">
          <cell r="A40">
            <v>0</v>
          </cell>
          <cell r="B40" t="str">
            <v>SGANG</v>
          </cell>
          <cell r="C40" t="str">
            <v>SINGAPOUR</v>
          </cell>
          <cell r="D40" t="str">
            <v>SMPT</v>
          </cell>
          <cell r="E40" t="str">
            <v>546-SMPT PRI</v>
          </cell>
          <cell r="F40" t="str">
            <v>XXX</v>
          </cell>
          <cell r="G40" t="str">
            <v>XXX</v>
          </cell>
          <cell r="H40">
            <v>0</v>
          </cell>
          <cell r="I40" t="str">
            <v>XXX</v>
          </cell>
          <cell r="J40" t="str">
            <v>XXX</v>
          </cell>
          <cell r="K40" t="str">
            <v>XXX</v>
          </cell>
          <cell r="L40" t="str">
            <v>XXX</v>
          </cell>
          <cell r="M40" t="str">
            <v>XXX</v>
          </cell>
          <cell r="N40" t="str">
            <v>XXX</v>
          </cell>
          <cell r="O40" t="e">
            <v>#REF!</v>
          </cell>
          <cell r="P40" t="str">
            <v>XXX</v>
          </cell>
          <cell r="Q40" t="str">
            <v>XXX</v>
          </cell>
          <cell r="R40" t="str">
            <v>XXX</v>
          </cell>
          <cell r="S40" t="str">
            <v>XXX</v>
          </cell>
          <cell r="T40" t="str">
            <v>XXX</v>
          </cell>
          <cell r="U40" t="str">
            <v>XXX</v>
          </cell>
          <cell r="V40" t="str">
            <v>XXX</v>
          </cell>
          <cell r="W40" t="str">
            <v>XXX</v>
          </cell>
          <cell r="X40" t="str">
            <v>XXX</v>
          </cell>
        </row>
        <row r="41">
          <cell r="A41">
            <v>0</v>
          </cell>
          <cell r="B41" t="str">
            <v>EUR</v>
          </cell>
          <cell r="C41" t="str">
            <v>SLOVAQUIE</v>
          </cell>
          <cell r="D41" t="str">
            <v>MSB</v>
          </cell>
          <cell r="E41" t="str">
            <v>457-MSB (SLOVAQUIE)</v>
          </cell>
          <cell r="F41" t="str">
            <v>XXX</v>
          </cell>
          <cell r="G41" t="str">
            <v>XXX</v>
          </cell>
          <cell r="H41">
            <v>0</v>
          </cell>
          <cell r="I41" t="str">
            <v>XXX</v>
          </cell>
          <cell r="J41" t="str">
            <v>XXX</v>
          </cell>
          <cell r="K41" t="str">
            <v>XXX</v>
          </cell>
          <cell r="L41" t="str">
            <v>XXX</v>
          </cell>
          <cell r="M41" t="str">
            <v>XXX</v>
          </cell>
          <cell r="N41" t="str">
            <v>XXX</v>
          </cell>
          <cell r="O41" t="e">
            <v>#REF!</v>
          </cell>
          <cell r="P41" t="str">
            <v>XXX</v>
          </cell>
          <cell r="Q41" t="str">
            <v>XXX</v>
          </cell>
          <cell r="R41" t="str">
            <v>XXX</v>
          </cell>
          <cell r="S41" t="str">
            <v>XXX</v>
          </cell>
          <cell r="T41" t="str">
            <v>XXX</v>
          </cell>
          <cell r="U41" t="str">
            <v>XXX</v>
          </cell>
          <cell r="V41" t="str">
            <v>XXX</v>
          </cell>
          <cell r="W41" t="str">
            <v>XXX</v>
          </cell>
          <cell r="X41" t="str">
            <v>XXX</v>
          </cell>
        </row>
        <row r="42">
          <cell r="A42">
            <v>0</v>
          </cell>
          <cell r="B42" t="str">
            <v>EUR</v>
          </cell>
          <cell r="C42" t="str">
            <v>SLOVENIE</v>
          </cell>
          <cell r="D42" t="str">
            <v>MSD</v>
          </cell>
          <cell r="E42" t="str">
            <v>458-MSD (SLOVENIE)</v>
          </cell>
          <cell r="F42" t="str">
            <v>XXX</v>
          </cell>
          <cell r="G42" t="str">
            <v>XXX</v>
          </cell>
          <cell r="H42">
            <v>0</v>
          </cell>
          <cell r="I42" t="str">
            <v>XXX</v>
          </cell>
          <cell r="J42" t="str">
            <v>XXX</v>
          </cell>
          <cell r="K42" t="str">
            <v>XXX</v>
          </cell>
          <cell r="L42" t="str">
            <v>XXX</v>
          </cell>
          <cell r="M42" t="str">
            <v>XXX</v>
          </cell>
          <cell r="N42" t="str">
            <v>XXX</v>
          </cell>
          <cell r="O42" t="e">
            <v>#REF!</v>
          </cell>
          <cell r="P42" t="str">
            <v>XXX</v>
          </cell>
          <cell r="Q42" t="str">
            <v>XXX</v>
          </cell>
          <cell r="R42" t="str">
            <v>XXX</v>
          </cell>
          <cell r="S42" t="str">
            <v>XXX</v>
          </cell>
          <cell r="T42" t="str">
            <v>XXX</v>
          </cell>
          <cell r="U42" t="str">
            <v>XXX</v>
          </cell>
          <cell r="V42" t="str">
            <v>XXX</v>
          </cell>
          <cell r="W42" t="str">
            <v>XXX</v>
          </cell>
          <cell r="X42" t="str">
            <v>XXX</v>
          </cell>
        </row>
        <row r="43">
          <cell r="A43">
            <v>0</v>
          </cell>
          <cell r="B43" t="str">
            <v>EUR</v>
          </cell>
          <cell r="C43" t="str">
            <v>SUEDE</v>
          </cell>
          <cell r="D43" t="str">
            <v>MG</v>
          </cell>
          <cell r="E43" t="str">
            <v>464-MG (SUEDE)</v>
          </cell>
          <cell r="F43" t="str">
            <v>XXX</v>
          </cell>
          <cell r="G43" t="str">
            <v>XXX</v>
          </cell>
          <cell r="H43">
            <v>0</v>
          </cell>
          <cell r="I43" t="str">
            <v>XXX</v>
          </cell>
          <cell r="J43" t="str">
            <v>XXX</v>
          </cell>
          <cell r="K43" t="str">
            <v>XXX</v>
          </cell>
          <cell r="L43" t="str">
            <v>XXX</v>
          </cell>
          <cell r="M43" t="str">
            <v>XXX</v>
          </cell>
          <cell r="N43" t="str">
            <v>XXX</v>
          </cell>
          <cell r="O43" t="e">
            <v>#REF!</v>
          </cell>
          <cell r="P43" t="str">
            <v>XXX</v>
          </cell>
          <cell r="Q43" t="str">
            <v>XXX</v>
          </cell>
          <cell r="R43" t="str">
            <v>XXX</v>
          </cell>
          <cell r="S43" t="str">
            <v>XXX</v>
          </cell>
          <cell r="T43" t="str">
            <v>XXX</v>
          </cell>
          <cell r="U43" t="str">
            <v>XXX</v>
          </cell>
          <cell r="V43" t="str">
            <v>XXX</v>
          </cell>
          <cell r="W43" t="str">
            <v>XXX</v>
          </cell>
          <cell r="X43" t="str">
            <v>XXX</v>
          </cell>
        </row>
        <row r="44">
          <cell r="A44">
            <v>0</v>
          </cell>
          <cell r="B44" t="str">
            <v>EUR</v>
          </cell>
          <cell r="C44" t="str">
            <v>SUISSE</v>
          </cell>
          <cell r="D44" t="str">
            <v>SAPM</v>
          </cell>
          <cell r="E44" t="str">
            <v>465-SAPM (SUISSE)</v>
          </cell>
          <cell r="F44" t="str">
            <v>XXX</v>
          </cell>
          <cell r="G44" t="str">
            <v>XXX</v>
          </cell>
          <cell r="H44">
            <v>0</v>
          </cell>
          <cell r="I44" t="str">
            <v>XXX</v>
          </cell>
          <cell r="J44" t="str">
            <v>XXX</v>
          </cell>
          <cell r="K44" t="str">
            <v>XXX</v>
          </cell>
          <cell r="L44" t="str">
            <v>XXX</v>
          </cell>
          <cell r="M44" t="str">
            <v>XXX</v>
          </cell>
          <cell r="N44" t="str">
            <v>XXX</v>
          </cell>
          <cell r="O44" t="e">
            <v>#REF!</v>
          </cell>
          <cell r="P44" t="str">
            <v>XXX</v>
          </cell>
          <cell r="Q44" t="str">
            <v>XXX</v>
          </cell>
          <cell r="R44" t="str">
            <v>XXX</v>
          </cell>
          <cell r="S44" t="str">
            <v>XXX</v>
          </cell>
          <cell r="T44" t="str">
            <v>XXX</v>
          </cell>
          <cell r="U44" t="str">
            <v>XXX</v>
          </cell>
          <cell r="V44" t="str">
            <v>XXX</v>
          </cell>
          <cell r="W44" t="str">
            <v>XXX</v>
          </cell>
          <cell r="X44" t="str">
            <v>XXX</v>
          </cell>
        </row>
        <row r="45">
          <cell r="A45">
            <v>0</v>
          </cell>
          <cell r="B45" t="str">
            <v>ASIE</v>
          </cell>
          <cell r="C45" t="str">
            <v>TAIWAN</v>
          </cell>
          <cell r="D45" t="str">
            <v>TTL</v>
          </cell>
          <cell r="E45" t="str">
            <v>483-TTL</v>
          </cell>
          <cell r="F45" t="str">
            <v>XXX</v>
          </cell>
          <cell r="G45" t="str">
            <v>XXX</v>
          </cell>
          <cell r="H45">
            <v>0</v>
          </cell>
          <cell r="I45" t="str">
            <v>XXX</v>
          </cell>
          <cell r="J45" t="str">
            <v>XXX</v>
          </cell>
          <cell r="K45" t="str">
            <v>XXX</v>
          </cell>
          <cell r="L45" t="str">
            <v>XXX</v>
          </cell>
          <cell r="M45" t="str">
            <v>XXX</v>
          </cell>
          <cell r="N45" t="str">
            <v>XXX</v>
          </cell>
          <cell r="O45" t="e">
            <v>#REF!</v>
          </cell>
          <cell r="P45" t="str">
            <v>XXX</v>
          </cell>
          <cell r="Q45" t="str">
            <v>XXX</v>
          </cell>
          <cell r="R45" t="str">
            <v>XXX</v>
          </cell>
          <cell r="S45" t="str">
            <v>XXX</v>
          </cell>
          <cell r="T45" t="str">
            <v>XXX</v>
          </cell>
          <cell r="U45" t="str">
            <v>XXX</v>
          </cell>
          <cell r="V45" t="str">
            <v>XXX</v>
          </cell>
          <cell r="W45" t="str">
            <v>XXX</v>
          </cell>
          <cell r="X45" t="str">
            <v>XXX</v>
          </cell>
        </row>
        <row r="46">
          <cell r="A46">
            <v>0</v>
          </cell>
          <cell r="B46" t="str">
            <v>EUR</v>
          </cell>
          <cell r="C46" t="str">
            <v>TCHEQUIE</v>
          </cell>
          <cell r="D46" t="str">
            <v>MCR</v>
          </cell>
          <cell r="E46" t="str">
            <v>COUT IG PROJET RDI</v>
          </cell>
          <cell r="F46" t="str">
            <v>XXX</v>
          </cell>
          <cell r="G46">
            <v>0</v>
          </cell>
          <cell r="H46">
            <v>0</v>
          </cell>
          <cell r="I46">
            <v>0</v>
          </cell>
          <cell r="J46" t="str">
            <v>XXX</v>
          </cell>
          <cell r="K46" t="str">
            <v>XXX</v>
          </cell>
          <cell r="L46">
            <v>0</v>
          </cell>
          <cell r="M46">
            <v>0</v>
          </cell>
          <cell r="N46" t="str">
            <v>XXX</v>
          </cell>
          <cell r="O46" t="e">
            <v>#REF!</v>
          </cell>
          <cell r="P46" t="str">
            <v>XXX</v>
          </cell>
          <cell r="Q46">
            <v>0</v>
          </cell>
          <cell r="R46">
            <v>0</v>
          </cell>
          <cell r="S46" t="str">
            <v>XXX</v>
          </cell>
          <cell r="T46" t="str">
            <v>XXX</v>
          </cell>
          <cell r="U46" t="str">
            <v>XXX</v>
          </cell>
          <cell r="V46" t="str">
            <v>XXX</v>
          </cell>
          <cell r="W46" t="str">
            <v>XXX</v>
          </cell>
          <cell r="X46" t="str">
            <v>XXX</v>
          </cell>
        </row>
        <row r="47">
          <cell r="A47">
            <v>0</v>
          </cell>
          <cell r="B47" t="str">
            <v>ADN</v>
          </cell>
          <cell r="C47" t="str">
            <v>USA</v>
          </cell>
          <cell r="D47" t="str">
            <v>MARC</v>
          </cell>
          <cell r="E47" t="str">
            <v>482-MARC (USA)</v>
          </cell>
          <cell r="F47" t="str">
            <v>XXX</v>
          </cell>
          <cell r="G47" t="str">
            <v>XXX</v>
          </cell>
          <cell r="H47">
            <v>0</v>
          </cell>
          <cell r="I47" t="str">
            <v>XXX</v>
          </cell>
          <cell r="J47" t="str">
            <v>XXX</v>
          </cell>
          <cell r="K47" t="str">
            <v>XXX</v>
          </cell>
          <cell r="L47" t="str">
            <v>XXX</v>
          </cell>
          <cell r="M47" t="str">
            <v>XXX</v>
          </cell>
          <cell r="N47" t="str">
            <v>XXX</v>
          </cell>
          <cell r="O47" t="e">
            <v>#REF!</v>
          </cell>
          <cell r="P47" t="str">
            <v>XXX</v>
          </cell>
          <cell r="Q47" t="str">
            <v>XXX</v>
          </cell>
          <cell r="R47" t="str">
            <v>XXX</v>
          </cell>
          <cell r="S47" t="str">
            <v>XXX</v>
          </cell>
          <cell r="T47" t="str">
            <v>XXX</v>
          </cell>
          <cell r="U47" t="str">
            <v>XXX</v>
          </cell>
          <cell r="V47" t="str">
            <v>XXX</v>
          </cell>
          <cell r="W47" t="str">
            <v>XXX</v>
          </cell>
          <cell r="X47" t="str">
            <v>XXX</v>
          </cell>
        </row>
        <row r="48">
          <cell r="A48">
            <v>0</v>
          </cell>
          <cell r="B48" t="str">
            <v>ADN</v>
          </cell>
          <cell r="C48" t="str">
            <v>USA</v>
          </cell>
          <cell r="D48" t="str">
            <v>MRTI</v>
          </cell>
          <cell r="E48" t="str">
            <v>569-MRTI</v>
          </cell>
          <cell r="F48" t="str">
            <v>XXX</v>
          </cell>
          <cell r="G48" t="str">
            <v>XXX</v>
          </cell>
          <cell r="H48">
            <v>0</v>
          </cell>
          <cell r="I48" t="str">
            <v>XXX</v>
          </cell>
          <cell r="J48" t="str">
            <v>XXX</v>
          </cell>
          <cell r="K48" t="str">
            <v>XXX</v>
          </cell>
          <cell r="L48" t="str">
            <v>XXX</v>
          </cell>
          <cell r="M48" t="str">
            <v>XXX</v>
          </cell>
          <cell r="N48" t="str">
            <v>XXX</v>
          </cell>
          <cell r="O48" t="e">
            <v>#REF!</v>
          </cell>
          <cell r="P48" t="str">
            <v>XXX</v>
          </cell>
          <cell r="Q48" t="str">
            <v>XXX</v>
          </cell>
          <cell r="R48" t="str">
            <v>XXX</v>
          </cell>
          <cell r="S48" t="str">
            <v>XXX</v>
          </cell>
          <cell r="T48" t="str">
            <v>XXX</v>
          </cell>
          <cell r="U48" t="str">
            <v>XXX</v>
          </cell>
          <cell r="V48" t="str">
            <v>XXX</v>
          </cell>
          <cell r="W48" t="str">
            <v>XXX</v>
          </cell>
          <cell r="X48" t="str">
            <v>XXX</v>
          </cell>
        </row>
        <row r="49">
          <cell r="A49">
            <v>0</v>
          </cell>
          <cell r="B49" t="str">
            <v>ADN</v>
          </cell>
          <cell r="C49" t="str">
            <v>USA</v>
          </cell>
          <cell r="D49" t="str">
            <v>MATC</v>
          </cell>
          <cell r="E49" t="str">
            <v>760-MATC (USA)</v>
          </cell>
          <cell r="F49" t="str">
            <v>XXX</v>
          </cell>
          <cell r="G49" t="str">
            <v>XXX</v>
          </cell>
          <cell r="H49">
            <v>0</v>
          </cell>
          <cell r="I49" t="str">
            <v>XXX</v>
          </cell>
          <cell r="J49" t="str">
            <v>XXX</v>
          </cell>
          <cell r="K49" t="str">
            <v>XXX</v>
          </cell>
          <cell r="L49" t="str">
            <v>XXX</v>
          </cell>
          <cell r="M49" t="str">
            <v>XXX</v>
          </cell>
          <cell r="N49" t="str">
            <v>XXX</v>
          </cell>
          <cell r="O49" t="e">
            <v>#REF!</v>
          </cell>
          <cell r="P49" t="str">
            <v>XXX</v>
          </cell>
          <cell r="Q49" t="str">
            <v>XXX</v>
          </cell>
          <cell r="R49" t="str">
            <v>XXX</v>
          </cell>
          <cell r="S49" t="str">
            <v>XXX</v>
          </cell>
          <cell r="T49" t="str">
            <v>XXX</v>
          </cell>
          <cell r="U49" t="str">
            <v>XXX</v>
          </cell>
          <cell r="V49" t="str">
            <v>XXX</v>
          </cell>
          <cell r="W49" t="str">
            <v>XXX</v>
          </cell>
          <cell r="X49" t="str">
            <v>XXX</v>
          </cell>
        </row>
        <row r="50">
          <cell r="A50" t="str">
            <v>PA/PP/A</v>
          </cell>
          <cell r="B50" t="str">
            <v>ASIE</v>
          </cell>
          <cell r="C50" t="str">
            <v>PHILIPPINES</v>
          </cell>
          <cell r="D50" t="str">
            <v>PHP</v>
          </cell>
          <cell r="E50" t="str">
            <v>723-PHILIPPINES</v>
          </cell>
          <cell r="F50" t="str">
            <v>XXX</v>
          </cell>
          <cell r="G50" t="str">
            <v>XXX</v>
          </cell>
          <cell r="H50">
            <v>0</v>
          </cell>
          <cell r="I50" t="str">
            <v>XXX</v>
          </cell>
          <cell r="J50" t="str">
            <v>XXX</v>
          </cell>
          <cell r="K50" t="str">
            <v>XXX</v>
          </cell>
          <cell r="L50" t="str">
            <v>XXX</v>
          </cell>
          <cell r="M50" t="str">
            <v>XXX</v>
          </cell>
          <cell r="N50" t="str">
            <v>XXX</v>
          </cell>
          <cell r="O50" t="e">
            <v>#REF!</v>
          </cell>
          <cell r="P50" t="str">
            <v>XXX</v>
          </cell>
          <cell r="Q50" t="str">
            <v>XXX</v>
          </cell>
          <cell r="R50" t="str">
            <v>XXX</v>
          </cell>
          <cell r="S50" t="str">
            <v>XXX</v>
          </cell>
          <cell r="T50" t="str">
            <v>XXX</v>
          </cell>
          <cell r="U50" t="str">
            <v>XXX</v>
          </cell>
          <cell r="V50" t="str">
            <v>XXX</v>
          </cell>
          <cell r="W50" t="str">
            <v>XXX</v>
          </cell>
          <cell r="X50" t="str">
            <v>XXX</v>
          </cell>
        </row>
        <row r="51">
          <cell r="A51" t="str">
            <v>ES/A</v>
          </cell>
          <cell r="B51" t="str">
            <v>EUR</v>
          </cell>
          <cell r="C51" t="str">
            <v>ITALIE</v>
          </cell>
          <cell r="D51" t="str">
            <v>SAMI</v>
          </cell>
          <cell r="E51" t="str">
            <v>COUT IG PROJET CDE2</v>
          </cell>
          <cell r="F51" t="str">
            <v>XXX</v>
          </cell>
          <cell r="G51">
            <v>0</v>
          </cell>
          <cell r="H51">
            <v>0</v>
          </cell>
          <cell r="I51">
            <v>0</v>
          </cell>
          <cell r="J51" t="str">
            <v>XXX</v>
          </cell>
          <cell r="K51" t="str">
            <v>XXX</v>
          </cell>
          <cell r="L51">
            <v>0</v>
          </cell>
          <cell r="M51">
            <v>0</v>
          </cell>
          <cell r="N51" t="str">
            <v>XXX</v>
          </cell>
          <cell r="O51" t="e">
            <v>#REF!</v>
          </cell>
          <cell r="P51" t="str">
            <v>XXX</v>
          </cell>
          <cell r="Q51">
            <v>0</v>
          </cell>
          <cell r="R51">
            <v>0</v>
          </cell>
          <cell r="S51">
            <v>0</v>
          </cell>
          <cell r="T51">
            <v>0</v>
          </cell>
          <cell r="U51">
            <v>0</v>
          </cell>
          <cell r="V51">
            <v>0</v>
          </cell>
          <cell r="W51">
            <v>7600</v>
          </cell>
          <cell r="X51">
            <v>0</v>
          </cell>
        </row>
        <row r="52">
          <cell r="A52" t="str">
            <v>EP/A</v>
          </cell>
          <cell r="B52" t="str">
            <v>EUR</v>
          </cell>
          <cell r="C52" t="str">
            <v>ESP</v>
          </cell>
          <cell r="D52" t="str">
            <v>NMSA</v>
          </cell>
          <cell r="E52" t="str">
            <v>COUT HG PROJET EURO</v>
          </cell>
          <cell r="F52" t="str">
            <v>XXX</v>
          </cell>
          <cell r="G52">
            <v>0</v>
          </cell>
          <cell r="H52">
            <v>0</v>
          </cell>
          <cell r="I52">
            <v>0</v>
          </cell>
          <cell r="J52" t="str">
            <v>XXX</v>
          </cell>
          <cell r="K52" t="str">
            <v>XXX</v>
          </cell>
          <cell r="L52">
            <v>0</v>
          </cell>
          <cell r="M52">
            <v>0</v>
          </cell>
          <cell r="N52" t="str">
            <v>XXX</v>
          </cell>
          <cell r="O52" t="e">
            <v>#REF!</v>
          </cell>
          <cell r="P52" t="str">
            <v>XXX</v>
          </cell>
          <cell r="Q52">
            <v>31.16</v>
          </cell>
          <cell r="R52">
            <v>0</v>
          </cell>
          <cell r="S52">
            <v>0</v>
          </cell>
          <cell r="T52">
            <v>0</v>
          </cell>
          <cell r="U52">
            <v>0</v>
          </cell>
          <cell r="V52">
            <v>0</v>
          </cell>
          <cell r="W52">
            <v>3696.33</v>
          </cell>
          <cell r="X52">
            <v>0</v>
          </cell>
        </row>
        <row r="53">
          <cell r="A53" t="str">
            <v>PA/PJ/A</v>
          </cell>
          <cell r="B53" t="str">
            <v>ASIE</v>
          </cell>
          <cell r="C53" t="str">
            <v>JAPON</v>
          </cell>
          <cell r="D53" t="str">
            <v>FRAIS CESSION AUTRE DOMAINE</v>
          </cell>
          <cell r="E53" t="str">
            <v>FRAIS CESSION AUTRE DOMAINE</v>
          </cell>
          <cell r="F53" t="str">
            <v>XXX</v>
          </cell>
          <cell r="G53">
            <v>0</v>
          </cell>
          <cell r="H53">
            <v>0</v>
          </cell>
          <cell r="I53">
            <v>0</v>
          </cell>
          <cell r="J53" t="str">
            <v>XXX</v>
          </cell>
          <cell r="K53" t="str">
            <v>XXX</v>
          </cell>
          <cell r="L53">
            <v>0</v>
          </cell>
          <cell r="M53">
            <v>0</v>
          </cell>
          <cell r="N53" t="str">
            <v>XXX</v>
          </cell>
          <cell r="O53" t="e">
            <v>#REF!</v>
          </cell>
          <cell r="P53" t="str">
            <v>XXX</v>
          </cell>
          <cell r="Q53">
            <v>0</v>
          </cell>
          <cell r="R53">
            <v>0</v>
          </cell>
          <cell r="S53">
            <v>0</v>
          </cell>
          <cell r="T53">
            <v>0</v>
          </cell>
          <cell r="U53">
            <v>0</v>
          </cell>
          <cell r="V53">
            <v>0</v>
          </cell>
          <cell r="W53">
            <v>0</v>
          </cell>
          <cell r="X53">
            <v>0</v>
          </cell>
        </row>
        <row r="54">
          <cell r="A54" t="str">
            <v>EC/HU/A</v>
          </cell>
          <cell r="B54" t="str">
            <v>EUR</v>
          </cell>
          <cell r="C54" t="str">
            <v>HONGRIE</v>
          </cell>
          <cell r="D54" t="str">
            <v>TTTT</v>
          </cell>
          <cell r="E54" t="str">
            <v>806-TTTT TAURUS (PL)</v>
          </cell>
          <cell r="F54">
            <v>17326</v>
          </cell>
          <cell r="G54">
            <v>5785</v>
          </cell>
          <cell r="H54">
            <v>0</v>
          </cell>
          <cell r="I54">
            <v>0</v>
          </cell>
          <cell r="J54">
            <v>0</v>
          </cell>
          <cell r="K54">
            <v>0</v>
          </cell>
          <cell r="L54">
            <v>0</v>
          </cell>
          <cell r="M54">
            <v>0</v>
          </cell>
          <cell r="N54">
            <v>0</v>
          </cell>
          <cell r="O54" t="e">
            <v>#REF!</v>
          </cell>
          <cell r="P54">
            <v>0</v>
          </cell>
          <cell r="Q54">
            <v>0</v>
          </cell>
          <cell r="R54">
            <v>0</v>
          </cell>
          <cell r="S54">
            <v>0</v>
          </cell>
          <cell r="T54">
            <v>0</v>
          </cell>
          <cell r="U54">
            <v>0</v>
          </cell>
          <cell r="V54">
            <v>0</v>
          </cell>
          <cell r="W54">
            <v>0</v>
          </cell>
          <cell r="X54">
            <v>0</v>
          </cell>
        </row>
        <row r="55">
          <cell r="A55" t="str">
            <v>EB/A-B</v>
          </cell>
          <cell r="B55" t="str">
            <v>EUR</v>
          </cell>
          <cell r="C55" t="str">
            <v>BELGIQUE</v>
          </cell>
          <cell r="D55" t="str">
            <v>MBSA</v>
          </cell>
          <cell r="E55" t="str">
            <v>COUT HG PROJET ANNEE 2000</v>
          </cell>
          <cell r="F55" t="str">
            <v>XXX</v>
          </cell>
          <cell r="G55">
            <v>0</v>
          </cell>
          <cell r="H55">
            <v>0</v>
          </cell>
          <cell r="I55">
            <v>0</v>
          </cell>
          <cell r="J55" t="str">
            <v>XXX</v>
          </cell>
          <cell r="K55" t="str">
            <v>XXX</v>
          </cell>
          <cell r="L55">
            <v>0</v>
          </cell>
          <cell r="M55">
            <v>0</v>
          </cell>
          <cell r="N55" t="str">
            <v>XXX</v>
          </cell>
          <cell r="O55" t="e">
            <v>#REF!</v>
          </cell>
          <cell r="P55" t="str">
            <v>XXX</v>
          </cell>
          <cell r="Q55">
            <v>0</v>
          </cell>
          <cell r="R55">
            <v>0</v>
          </cell>
          <cell r="S55">
            <v>0</v>
          </cell>
          <cell r="T55">
            <v>0</v>
          </cell>
          <cell r="U55">
            <v>0</v>
          </cell>
          <cell r="V55">
            <v>0</v>
          </cell>
          <cell r="W55">
            <v>0</v>
          </cell>
          <cell r="X55">
            <v>0</v>
          </cell>
        </row>
        <row r="56">
          <cell r="A56" t="str">
            <v>NIG-CONSO NIGERIA</v>
          </cell>
          <cell r="B56" t="str">
            <v>PMA</v>
          </cell>
          <cell r="C56" t="str">
            <v>NIGERIA</v>
          </cell>
          <cell r="D56" t="str">
            <v>CESSION INTERNE AUTRE DOMAINE</v>
          </cell>
          <cell r="E56" t="str">
            <v>CESSION INTERNE AUTRE DOMAINE</v>
          </cell>
          <cell r="F56" t="str">
            <v>XXX</v>
          </cell>
          <cell r="G56">
            <v>0</v>
          </cell>
          <cell r="H56">
            <v>0</v>
          </cell>
          <cell r="I56">
            <v>0</v>
          </cell>
          <cell r="J56" t="str">
            <v>XXX</v>
          </cell>
          <cell r="K56" t="str">
            <v>XXX</v>
          </cell>
          <cell r="L56">
            <v>0</v>
          </cell>
          <cell r="M56">
            <v>0</v>
          </cell>
          <cell r="N56" t="str">
            <v>XXX</v>
          </cell>
          <cell r="O56" t="e">
            <v>#REF!</v>
          </cell>
          <cell r="P56" t="str">
            <v>XXX</v>
          </cell>
          <cell r="Q56">
            <v>0</v>
          </cell>
          <cell r="R56">
            <v>0</v>
          </cell>
          <cell r="S56">
            <v>0</v>
          </cell>
          <cell r="T56">
            <v>0</v>
          </cell>
          <cell r="U56">
            <v>0</v>
          </cell>
          <cell r="V56">
            <v>0</v>
          </cell>
          <cell r="W56">
            <v>0</v>
          </cell>
          <cell r="X56">
            <v>0</v>
          </cell>
        </row>
        <row r="57">
          <cell r="A57" t="str">
            <v>EC/HU/A</v>
          </cell>
          <cell r="B57" t="str">
            <v>EUR</v>
          </cell>
          <cell r="C57" t="str">
            <v>HONGRIE</v>
          </cell>
          <cell r="D57" t="str">
            <v>TAT TAURUS</v>
          </cell>
          <cell r="E57" t="str">
            <v>807-TAT TAURUS (AGRI.</v>
          </cell>
          <cell r="F57">
            <v>7902</v>
          </cell>
          <cell r="G57">
            <v>633</v>
          </cell>
          <cell r="H57">
            <v>0</v>
          </cell>
          <cell r="I57">
            <v>0</v>
          </cell>
          <cell r="J57">
            <v>0</v>
          </cell>
          <cell r="K57">
            <v>0</v>
          </cell>
          <cell r="L57">
            <v>0</v>
          </cell>
          <cell r="M57">
            <v>0</v>
          </cell>
          <cell r="N57">
            <v>0</v>
          </cell>
          <cell r="O57" t="e">
            <v>#REF!</v>
          </cell>
          <cell r="P57">
            <v>0</v>
          </cell>
          <cell r="Q57">
            <v>0</v>
          </cell>
          <cell r="R57">
            <v>0</v>
          </cell>
          <cell r="S57">
            <v>0</v>
          </cell>
          <cell r="T57">
            <v>0</v>
          </cell>
          <cell r="U57">
            <v>0</v>
          </cell>
          <cell r="V57">
            <v>0</v>
          </cell>
          <cell r="W57">
            <v>0</v>
          </cell>
          <cell r="X57">
            <v>0</v>
          </cell>
        </row>
        <row r="58">
          <cell r="A58" t="str">
            <v>EC/HU/A</v>
          </cell>
          <cell r="B58" t="str">
            <v>EUR</v>
          </cell>
          <cell r="C58" t="str">
            <v>HONGRIE</v>
          </cell>
          <cell r="D58" t="str">
            <v>TRCO</v>
          </cell>
          <cell r="E58" t="str">
            <v>805-TRCO (HONGRIE)</v>
          </cell>
          <cell r="F58">
            <v>23382</v>
          </cell>
          <cell r="G58">
            <v>7394</v>
          </cell>
          <cell r="H58">
            <v>0</v>
          </cell>
          <cell r="I58">
            <v>0</v>
          </cell>
          <cell r="J58">
            <v>0</v>
          </cell>
          <cell r="K58">
            <v>0</v>
          </cell>
          <cell r="L58">
            <v>0</v>
          </cell>
          <cell r="M58">
            <v>0</v>
          </cell>
          <cell r="N58">
            <v>0</v>
          </cell>
          <cell r="O58" t="e">
            <v>#REF!</v>
          </cell>
          <cell r="P58">
            <v>0</v>
          </cell>
          <cell r="Q58">
            <v>0</v>
          </cell>
          <cell r="R58">
            <v>0</v>
          </cell>
          <cell r="S58">
            <v>0</v>
          </cell>
          <cell r="T58">
            <v>0</v>
          </cell>
          <cell r="U58">
            <v>0</v>
          </cell>
          <cell r="V58">
            <v>0</v>
          </cell>
          <cell r="W58">
            <v>0</v>
          </cell>
          <cell r="X58">
            <v>0</v>
          </cell>
        </row>
        <row r="59">
          <cell r="A59" t="str">
            <v>PA/PT/A</v>
          </cell>
          <cell r="B59" t="str">
            <v>ASIE</v>
          </cell>
          <cell r="C59" t="str">
            <v>THAILANDE</v>
          </cell>
          <cell r="D59" t="str">
            <v>CESS.INT.MM DOM. MAIS AUT.ENT</v>
          </cell>
          <cell r="E59" t="str">
            <v>CESS.INT.MM DOM. MAIS AUT.ENT</v>
          </cell>
          <cell r="F59" t="str">
            <v>XXX</v>
          </cell>
          <cell r="G59">
            <v>0</v>
          </cell>
          <cell r="H59">
            <v>0</v>
          </cell>
          <cell r="I59">
            <v>0</v>
          </cell>
          <cell r="J59" t="str">
            <v>XXX</v>
          </cell>
          <cell r="K59" t="str">
            <v>XXX</v>
          </cell>
          <cell r="L59">
            <v>0</v>
          </cell>
          <cell r="M59">
            <v>0</v>
          </cell>
          <cell r="N59" t="str">
            <v>XXX</v>
          </cell>
          <cell r="O59" t="e">
            <v>#REF!</v>
          </cell>
          <cell r="P59" t="str">
            <v>XXX</v>
          </cell>
          <cell r="Q59">
            <v>0</v>
          </cell>
          <cell r="R59">
            <v>0</v>
          </cell>
          <cell r="S59">
            <v>0</v>
          </cell>
          <cell r="T59">
            <v>0</v>
          </cell>
          <cell r="U59">
            <v>0</v>
          </cell>
          <cell r="V59">
            <v>0</v>
          </cell>
          <cell r="W59">
            <v>0</v>
          </cell>
          <cell r="X59">
            <v>0</v>
          </cell>
        </row>
        <row r="60">
          <cell r="A60" t="str">
            <v>NCU/A/HNA</v>
          </cell>
          <cell r="B60" t="str">
            <v>ADN</v>
          </cell>
          <cell r="C60" t="str">
            <v>USA</v>
          </cell>
          <cell r="D60" t="str">
            <v>MNA</v>
          </cell>
          <cell r="E60" t="str">
            <v>COUT HG PROJET MAC</v>
          </cell>
          <cell r="F60" t="str">
            <v>XXX</v>
          </cell>
          <cell r="G60">
            <v>0</v>
          </cell>
          <cell r="H60">
            <v>0</v>
          </cell>
          <cell r="I60">
            <v>0</v>
          </cell>
          <cell r="J60" t="str">
            <v>XXX</v>
          </cell>
          <cell r="K60" t="str">
            <v>XXX</v>
          </cell>
          <cell r="L60">
            <v>0</v>
          </cell>
          <cell r="M60">
            <v>0</v>
          </cell>
          <cell r="N60" t="str">
            <v>XXX</v>
          </cell>
          <cell r="O60" t="e">
            <v>#REF!</v>
          </cell>
          <cell r="P60" t="str">
            <v>XXX</v>
          </cell>
          <cell r="Q60">
            <v>0</v>
          </cell>
          <cell r="R60">
            <v>0</v>
          </cell>
          <cell r="S60">
            <v>0</v>
          </cell>
          <cell r="T60">
            <v>0</v>
          </cell>
          <cell r="U60">
            <v>0</v>
          </cell>
          <cell r="V60">
            <v>0</v>
          </cell>
          <cell r="W60">
            <v>0</v>
          </cell>
          <cell r="X60">
            <v>0</v>
          </cell>
        </row>
        <row r="61">
          <cell r="A61" t="str">
            <v>PKSA</v>
          </cell>
          <cell r="B61" t="str">
            <v>EUR</v>
          </cell>
          <cell r="C61" t="str">
            <v>FRANCE</v>
          </cell>
          <cell r="D61" t="str">
            <v>PKSA</v>
          </cell>
          <cell r="E61" t="str">
            <v>700-P.K. SA (FRANCE)</v>
          </cell>
          <cell r="F61">
            <v>3029.98</v>
          </cell>
          <cell r="G61">
            <v>183.39</v>
          </cell>
          <cell r="H61">
            <v>0</v>
          </cell>
          <cell r="I61">
            <v>289.68</v>
          </cell>
          <cell r="J61">
            <v>0</v>
          </cell>
          <cell r="K61">
            <v>0</v>
          </cell>
          <cell r="L61">
            <v>289.68</v>
          </cell>
          <cell r="M61">
            <v>0</v>
          </cell>
          <cell r="N61">
            <v>0</v>
          </cell>
          <cell r="O61" t="e">
            <v>#REF!</v>
          </cell>
          <cell r="P61">
            <v>0</v>
          </cell>
          <cell r="Q61">
            <v>0</v>
          </cell>
          <cell r="R61">
            <v>0</v>
          </cell>
          <cell r="S61">
            <v>0</v>
          </cell>
          <cell r="T61">
            <v>0</v>
          </cell>
          <cell r="U61">
            <v>0</v>
          </cell>
          <cell r="V61">
            <v>0</v>
          </cell>
          <cell r="W61">
            <v>0</v>
          </cell>
          <cell r="X61">
            <v>0</v>
          </cell>
        </row>
        <row r="62">
          <cell r="A62" t="str">
            <v>NCM/A</v>
          </cell>
          <cell r="B62" t="str">
            <v>ADN</v>
          </cell>
          <cell r="C62" t="str">
            <v>MEXIQUE</v>
          </cell>
          <cell r="D62" t="str">
            <v>TOTAL CHARGES EXPLOITATION</v>
          </cell>
          <cell r="E62" t="str">
            <v>TOTAL CHARGES EXPLOITATION</v>
          </cell>
          <cell r="F62" t="str">
            <v>XXX</v>
          </cell>
          <cell r="G62">
            <v>0</v>
          </cell>
          <cell r="H62">
            <v>0</v>
          </cell>
          <cell r="I62">
            <v>154100.73000000001</v>
          </cell>
          <cell r="J62" t="str">
            <v>XXX</v>
          </cell>
          <cell r="K62" t="str">
            <v>XXX</v>
          </cell>
          <cell r="L62">
            <v>23940.06</v>
          </cell>
          <cell r="M62">
            <v>9972</v>
          </cell>
          <cell r="N62" t="str">
            <v>XXX</v>
          </cell>
          <cell r="O62" t="e">
            <v>#REF!</v>
          </cell>
          <cell r="P62" t="str">
            <v>XXX</v>
          </cell>
          <cell r="Q62">
            <v>2393.4699999999998</v>
          </cell>
          <cell r="R62">
            <v>615</v>
          </cell>
          <cell r="S62">
            <v>0</v>
          </cell>
          <cell r="T62">
            <v>0</v>
          </cell>
          <cell r="U62">
            <v>0</v>
          </cell>
          <cell r="V62">
            <v>0</v>
          </cell>
          <cell r="W62">
            <v>0</v>
          </cell>
          <cell r="X62">
            <v>0</v>
          </cell>
        </row>
        <row r="63">
          <cell r="A63" t="str">
            <v>EC/A/DE</v>
          </cell>
          <cell r="B63" t="str">
            <v>EUR</v>
          </cell>
          <cell r="C63" t="str">
            <v>RFA</v>
          </cell>
          <cell r="D63" t="str">
            <v>MRW</v>
          </cell>
          <cell r="E63" t="str">
            <v>COUT HG PROJET P01</v>
          </cell>
          <cell r="F63" t="str">
            <v>XXX</v>
          </cell>
          <cell r="G63">
            <v>0</v>
          </cell>
          <cell r="H63">
            <v>0</v>
          </cell>
          <cell r="I63">
            <v>0</v>
          </cell>
          <cell r="J63" t="str">
            <v>XXX</v>
          </cell>
          <cell r="K63" t="str">
            <v>XXX</v>
          </cell>
          <cell r="L63">
            <v>0</v>
          </cell>
          <cell r="M63">
            <v>0</v>
          </cell>
          <cell r="N63" t="str">
            <v>XXX</v>
          </cell>
          <cell r="O63" t="e">
            <v>#REF!</v>
          </cell>
          <cell r="P63" t="str">
            <v>XXX</v>
          </cell>
          <cell r="Q63">
            <v>19.09</v>
          </cell>
          <cell r="R63">
            <v>0</v>
          </cell>
          <cell r="S63">
            <v>0</v>
          </cell>
          <cell r="T63">
            <v>0</v>
          </cell>
          <cell r="U63">
            <v>0</v>
          </cell>
          <cell r="V63">
            <v>0</v>
          </cell>
          <cell r="W63">
            <v>19.09</v>
          </cell>
          <cell r="X63">
            <v>0</v>
          </cell>
        </row>
        <row r="64">
          <cell r="A64" t="str">
            <v>AS/R/A</v>
          </cell>
          <cell r="B64" t="str">
            <v>ADS</v>
          </cell>
          <cell r="C64" t="str">
            <v>BRESIL</v>
          </cell>
          <cell r="D64" t="str">
            <v>SML</v>
          </cell>
          <cell r="E64" t="str">
            <v>COUT IG PROJET VDE+DONAU</v>
          </cell>
          <cell r="F64" t="str">
            <v>XXX</v>
          </cell>
          <cell r="G64">
            <v>0</v>
          </cell>
          <cell r="H64">
            <v>0</v>
          </cell>
          <cell r="I64">
            <v>0</v>
          </cell>
          <cell r="J64" t="str">
            <v>XXX</v>
          </cell>
          <cell r="K64" t="str">
            <v>XXX</v>
          </cell>
          <cell r="L64">
            <v>0</v>
          </cell>
          <cell r="M64">
            <v>0</v>
          </cell>
          <cell r="N64" t="str">
            <v>XXX</v>
          </cell>
          <cell r="O64" t="e">
            <v>#REF!</v>
          </cell>
          <cell r="P64" t="str">
            <v>XXX</v>
          </cell>
          <cell r="Q64">
            <v>0</v>
          </cell>
          <cell r="R64">
            <v>0</v>
          </cell>
          <cell r="S64">
            <v>0</v>
          </cell>
          <cell r="T64">
            <v>0</v>
          </cell>
          <cell r="U64">
            <v>0</v>
          </cell>
          <cell r="V64">
            <v>0</v>
          </cell>
          <cell r="W64">
            <v>0</v>
          </cell>
          <cell r="X64">
            <v>0</v>
          </cell>
        </row>
        <row r="65">
          <cell r="A65" t="str">
            <v>EF/A</v>
          </cell>
          <cell r="B65" t="str">
            <v>EUR</v>
          </cell>
          <cell r="C65" t="str">
            <v>FRANCE</v>
          </cell>
          <cell r="D65" t="str">
            <v>MFPM</v>
          </cell>
          <cell r="E65" t="str">
            <v>COUT IG PROJET EURO</v>
          </cell>
          <cell r="F65" t="str">
            <v>XXX</v>
          </cell>
          <cell r="G65">
            <v>0</v>
          </cell>
          <cell r="H65">
            <v>0</v>
          </cell>
          <cell r="I65">
            <v>0</v>
          </cell>
          <cell r="J65" t="str">
            <v>XXX</v>
          </cell>
          <cell r="K65" t="str">
            <v>XXX</v>
          </cell>
          <cell r="L65">
            <v>0</v>
          </cell>
          <cell r="M65">
            <v>0</v>
          </cell>
          <cell r="N65" t="str">
            <v>XXX</v>
          </cell>
          <cell r="O65" t="e">
            <v>#REF!</v>
          </cell>
          <cell r="P65" t="str">
            <v>XXX</v>
          </cell>
          <cell r="Q65">
            <v>0</v>
          </cell>
          <cell r="R65">
            <v>0</v>
          </cell>
          <cell r="S65">
            <v>0</v>
          </cell>
          <cell r="T65">
            <v>0</v>
          </cell>
          <cell r="U65">
            <v>0</v>
          </cell>
          <cell r="V65">
            <v>0</v>
          </cell>
          <cell r="W65">
            <v>0</v>
          </cell>
          <cell r="X65">
            <v>0</v>
          </cell>
        </row>
        <row r="66">
          <cell r="A66" t="str">
            <v>EC/PL/A</v>
          </cell>
          <cell r="B66" t="str">
            <v>EUR</v>
          </cell>
          <cell r="C66" t="str">
            <v>POLOGNE</v>
          </cell>
          <cell r="D66" t="str">
            <v>STOMIL</v>
          </cell>
          <cell r="E66" t="str">
            <v>COUT HG PROJET CDE2</v>
          </cell>
          <cell r="F66" t="str">
            <v>XXX</v>
          </cell>
          <cell r="G66">
            <v>0</v>
          </cell>
          <cell r="H66">
            <v>0</v>
          </cell>
          <cell r="I66">
            <v>0</v>
          </cell>
          <cell r="J66" t="str">
            <v>XXX</v>
          </cell>
          <cell r="K66" t="str">
            <v>XXX</v>
          </cell>
          <cell r="L66">
            <v>0</v>
          </cell>
          <cell r="M66">
            <v>0</v>
          </cell>
          <cell r="N66" t="str">
            <v>XXX</v>
          </cell>
          <cell r="O66" t="e">
            <v>#REF!</v>
          </cell>
          <cell r="P66" t="str">
            <v>XXX</v>
          </cell>
          <cell r="Q66">
            <v>0</v>
          </cell>
          <cell r="R66">
            <v>0</v>
          </cell>
          <cell r="S66">
            <v>0</v>
          </cell>
          <cell r="T66">
            <v>0</v>
          </cell>
          <cell r="U66">
            <v>0</v>
          </cell>
          <cell r="V66">
            <v>0</v>
          </cell>
          <cell r="W66">
            <v>13.08</v>
          </cell>
          <cell r="X66">
            <v>0</v>
          </cell>
        </row>
        <row r="67">
          <cell r="A67" t="str">
            <v>EB/A-PB</v>
          </cell>
          <cell r="B67" t="str">
            <v>EUR</v>
          </cell>
          <cell r="C67" t="str">
            <v>PAYS BAS</v>
          </cell>
          <cell r="D67" t="str">
            <v>MNNV</v>
          </cell>
          <cell r="E67" t="str">
            <v>COUT HG PROJET VDE+DONAU</v>
          </cell>
          <cell r="F67" t="str">
            <v>XXX</v>
          </cell>
          <cell r="G67">
            <v>0</v>
          </cell>
          <cell r="H67">
            <v>0</v>
          </cell>
          <cell r="I67">
            <v>0</v>
          </cell>
          <cell r="J67" t="str">
            <v>XXX</v>
          </cell>
          <cell r="K67" t="str">
            <v>XXX</v>
          </cell>
          <cell r="L67">
            <v>0</v>
          </cell>
          <cell r="M67">
            <v>0</v>
          </cell>
          <cell r="N67" t="str">
            <v>XXX</v>
          </cell>
          <cell r="O67" t="e">
            <v>#REF!</v>
          </cell>
          <cell r="P67" t="str">
            <v>XXX</v>
          </cell>
          <cell r="Q67">
            <v>0</v>
          </cell>
          <cell r="R67">
            <v>0</v>
          </cell>
          <cell r="S67">
            <v>0</v>
          </cell>
          <cell r="T67">
            <v>0</v>
          </cell>
          <cell r="U67">
            <v>0</v>
          </cell>
          <cell r="V67">
            <v>0</v>
          </cell>
          <cell r="W67">
            <v>0</v>
          </cell>
          <cell r="X67">
            <v>0</v>
          </cell>
        </row>
        <row r="68">
          <cell r="A68" t="str">
            <v>PA/A</v>
          </cell>
          <cell r="B68" t="str">
            <v>ASIE</v>
          </cell>
          <cell r="C68" t="str">
            <v>SINGAPOUR</v>
          </cell>
          <cell r="D68" t="str">
            <v>MAP</v>
          </cell>
          <cell r="E68" t="str">
            <v>566-MAP CONSO. SINGAP</v>
          </cell>
          <cell r="F68">
            <v>798.51</v>
          </cell>
          <cell r="G68">
            <v>538.77</v>
          </cell>
          <cell r="H68">
            <v>0</v>
          </cell>
          <cell r="I68">
            <v>0</v>
          </cell>
          <cell r="J68">
            <v>0</v>
          </cell>
          <cell r="K68">
            <v>0</v>
          </cell>
          <cell r="L68">
            <v>0</v>
          </cell>
          <cell r="M68">
            <v>0</v>
          </cell>
          <cell r="N68">
            <v>0</v>
          </cell>
          <cell r="O68" t="e">
            <v>#REF!</v>
          </cell>
          <cell r="P68">
            <v>0</v>
          </cell>
          <cell r="Q68">
            <v>0</v>
          </cell>
          <cell r="R68">
            <v>0</v>
          </cell>
          <cell r="S68">
            <v>0</v>
          </cell>
          <cell r="T68">
            <v>0</v>
          </cell>
          <cell r="U68">
            <v>0</v>
          </cell>
          <cell r="V68">
            <v>0</v>
          </cell>
          <cell r="W68">
            <v>0</v>
          </cell>
          <cell r="X68">
            <v>0</v>
          </cell>
        </row>
        <row r="69">
          <cell r="A69" t="str">
            <v>NCU/A/CAN</v>
          </cell>
          <cell r="B69" t="str">
            <v>ADN</v>
          </cell>
          <cell r="C69" t="str">
            <v>CAN</v>
          </cell>
          <cell r="D69" t="str">
            <v>MNAC</v>
          </cell>
          <cell r="E69" t="str">
            <v>COUT IG PROJET ANNEE 2000</v>
          </cell>
          <cell r="F69" t="str">
            <v>XXX</v>
          </cell>
          <cell r="G69">
            <v>0</v>
          </cell>
          <cell r="H69">
            <v>0</v>
          </cell>
          <cell r="I69">
            <v>0</v>
          </cell>
          <cell r="J69" t="str">
            <v>XXX</v>
          </cell>
          <cell r="K69" t="str">
            <v>XXX</v>
          </cell>
          <cell r="L69">
            <v>0</v>
          </cell>
          <cell r="M69">
            <v>0</v>
          </cell>
          <cell r="N69" t="str">
            <v>XXX</v>
          </cell>
          <cell r="O69" t="e">
            <v>#REF!</v>
          </cell>
          <cell r="P69" t="str">
            <v>XXX</v>
          </cell>
          <cell r="Q69">
            <v>0</v>
          </cell>
          <cell r="R69">
            <v>0</v>
          </cell>
          <cell r="S69">
            <v>0</v>
          </cell>
          <cell r="T69">
            <v>0</v>
          </cell>
          <cell r="U69">
            <v>0</v>
          </cell>
          <cell r="V69">
            <v>0</v>
          </cell>
          <cell r="W69">
            <v>0</v>
          </cell>
          <cell r="X69">
            <v>0</v>
          </cell>
        </row>
        <row r="70">
          <cell r="A70" t="str">
            <v>EK/A</v>
          </cell>
          <cell r="B70" t="str">
            <v>EUR</v>
          </cell>
          <cell r="C70" t="str">
            <v>RU</v>
          </cell>
          <cell r="D70" t="str">
            <v>MTPLC</v>
          </cell>
          <cell r="E70" t="str">
            <v>COUT IG PROJET P01</v>
          </cell>
          <cell r="F70" t="str">
            <v>XXX</v>
          </cell>
          <cell r="G70">
            <v>0</v>
          </cell>
          <cell r="H70">
            <v>0</v>
          </cell>
          <cell r="I70">
            <v>0</v>
          </cell>
          <cell r="J70" t="str">
            <v>XXX</v>
          </cell>
          <cell r="K70" t="str">
            <v>XXX</v>
          </cell>
          <cell r="L70">
            <v>0</v>
          </cell>
          <cell r="M70">
            <v>0</v>
          </cell>
          <cell r="N70" t="str">
            <v>XXX</v>
          </cell>
          <cell r="O70" t="e">
            <v>#REF!</v>
          </cell>
          <cell r="P70" t="str">
            <v>XXX</v>
          </cell>
          <cell r="Q70">
            <v>0</v>
          </cell>
          <cell r="R70">
            <v>0</v>
          </cell>
          <cell r="S70">
            <v>0</v>
          </cell>
          <cell r="T70">
            <v>0</v>
          </cell>
          <cell r="U70">
            <v>0</v>
          </cell>
          <cell r="V70">
            <v>0</v>
          </cell>
          <cell r="W70">
            <v>0</v>
          </cell>
          <cell r="X70">
            <v>0</v>
          </cell>
        </row>
        <row r="71">
          <cell r="A71" t="str">
            <v>PA/PC/A</v>
          </cell>
          <cell r="B71" t="str">
            <v>ASIE</v>
          </cell>
          <cell r="C71" t="str">
            <v>CHINE</v>
          </cell>
          <cell r="D71" t="str">
            <v>FRAIS EXTERNES HORS GROUPE</v>
          </cell>
          <cell r="E71" t="str">
            <v>FRAIS EXTERNES HORS GROUPE</v>
          </cell>
          <cell r="F71" t="str">
            <v>XXX</v>
          </cell>
          <cell r="G71">
            <v>0</v>
          </cell>
          <cell r="H71">
            <v>0</v>
          </cell>
          <cell r="I71">
            <v>45164.4</v>
          </cell>
          <cell r="J71" t="str">
            <v>XXX</v>
          </cell>
          <cell r="K71" t="str">
            <v>XXX</v>
          </cell>
          <cell r="L71">
            <v>7755.27</v>
          </cell>
          <cell r="M71">
            <v>2839</v>
          </cell>
          <cell r="N71" t="str">
            <v>XXX</v>
          </cell>
          <cell r="O71" t="e">
            <v>#REF!</v>
          </cell>
          <cell r="P71" t="str">
            <v>XXX</v>
          </cell>
          <cell r="Q71">
            <v>119.19</v>
          </cell>
          <cell r="R71">
            <v>84</v>
          </cell>
          <cell r="S71">
            <v>0</v>
          </cell>
          <cell r="T71">
            <v>0</v>
          </cell>
          <cell r="U71">
            <v>0</v>
          </cell>
          <cell r="V71">
            <v>0</v>
          </cell>
          <cell r="W71">
            <v>0</v>
          </cell>
          <cell r="X71">
            <v>0</v>
          </cell>
        </row>
        <row r="72">
          <cell r="E72" t="str">
            <v>GROUPE</v>
          </cell>
          <cell r="F72" t="str">
            <v>XXX</v>
          </cell>
          <cell r="G72" t="str">
            <v>XXX</v>
          </cell>
          <cell r="H72">
            <v>0</v>
          </cell>
          <cell r="I72" t="str">
            <v>XXX</v>
          </cell>
          <cell r="J72" t="str">
            <v>XXX</v>
          </cell>
          <cell r="K72" t="str">
            <v>XXX</v>
          </cell>
          <cell r="L72" t="str">
            <v>XXX</v>
          </cell>
          <cell r="M72" t="str">
            <v>XXX</v>
          </cell>
          <cell r="N72" t="str">
            <v>XXX</v>
          </cell>
          <cell r="O72" t="e">
            <v>#REF!</v>
          </cell>
          <cell r="P72" t="str">
            <v>XXX</v>
          </cell>
          <cell r="Q72" t="str">
            <v>XXX</v>
          </cell>
          <cell r="R72" t="str">
            <v>XXX</v>
          </cell>
          <cell r="S72" t="str">
            <v>XXX</v>
          </cell>
          <cell r="T72" t="str">
            <v>XXX</v>
          </cell>
          <cell r="U72" t="str">
            <v>XXX</v>
          </cell>
          <cell r="V72" t="str">
            <v>XXX</v>
          </cell>
          <cell r="W72" t="str">
            <v>XXX</v>
          </cell>
          <cell r="X72" t="str">
            <v>XXX</v>
          </cell>
        </row>
      </sheetData>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Cumul"/>
      <sheetName val="Base CUMUL (2)"/>
      <sheetName val="Correspondance"/>
      <sheetName val="Feuil9"/>
      <sheetName val="Feuil11"/>
      <sheetName val="Feuil12"/>
      <sheetName val="Feuil13"/>
      <sheetName val="Feuil14"/>
      <sheetName val="Feuil15"/>
      <sheetName val="Feuil16"/>
    </sheetNames>
    <sheetDataSet>
      <sheetData sheetId="0"/>
      <sheetData sheetId="1">
        <row r="5">
          <cell r="A5">
            <v>0</v>
          </cell>
          <cell r="B5" t="str">
            <v>ADS</v>
          </cell>
          <cell r="C5" t="str">
            <v>BRESIL</v>
          </cell>
          <cell r="D5" t="str">
            <v>MASSE SALARIALE</v>
          </cell>
          <cell r="E5" t="str">
            <v>MASSE SALARIALE</v>
          </cell>
          <cell r="F5" t="str">
            <v>XXX</v>
          </cell>
          <cell r="G5" t="str">
            <v>XXX</v>
          </cell>
          <cell r="H5" t="str">
            <v>XXX</v>
          </cell>
          <cell r="I5" t="str">
            <v>XXX</v>
          </cell>
          <cell r="J5" t="str">
            <v>XXX</v>
          </cell>
          <cell r="K5" t="str">
            <v>XXX</v>
          </cell>
          <cell r="L5" t="str">
            <v>XXX</v>
          </cell>
          <cell r="M5" t="str">
            <v>XXX</v>
          </cell>
          <cell r="N5" t="str">
            <v>XXX</v>
          </cell>
          <cell r="O5" t="e">
            <v>#REF!</v>
          </cell>
          <cell r="P5" t="str">
            <v>XXX</v>
          </cell>
          <cell r="Q5" t="str">
            <v>XXX</v>
          </cell>
          <cell r="R5" t="str">
            <v>XXX</v>
          </cell>
          <cell r="S5" t="str">
            <v>XXX</v>
          </cell>
          <cell r="T5" t="str">
            <v>XXX</v>
          </cell>
          <cell r="U5" t="str">
            <v>XXX</v>
          </cell>
          <cell r="V5" t="str">
            <v>XXX</v>
          </cell>
          <cell r="W5" t="str">
            <v>XXX</v>
          </cell>
          <cell r="X5" t="str">
            <v>XXX</v>
          </cell>
        </row>
        <row r="6">
          <cell r="A6" t="str">
            <v>PA/PC/A</v>
          </cell>
          <cell r="B6" t="str">
            <v>ASIE</v>
          </cell>
          <cell r="C6" t="str">
            <v>CHINE</v>
          </cell>
          <cell r="D6" t="str">
            <v>FRAIS EXTERNES HORS GROUPE</v>
          </cell>
          <cell r="E6" t="str">
            <v>FRAIS EXTERNES HORS GROUPE</v>
          </cell>
          <cell r="F6" t="str">
            <v>XXX</v>
          </cell>
          <cell r="G6" t="str">
            <v>XXX</v>
          </cell>
          <cell r="H6" t="str">
            <v>XXX</v>
          </cell>
          <cell r="I6" t="str">
            <v>XXX</v>
          </cell>
          <cell r="J6" t="str">
            <v>XXX</v>
          </cell>
          <cell r="K6" t="str">
            <v>XXX</v>
          </cell>
          <cell r="L6" t="str">
            <v>XXX</v>
          </cell>
          <cell r="M6" t="str">
            <v>XXX</v>
          </cell>
          <cell r="N6" t="str">
            <v>XXX</v>
          </cell>
          <cell r="O6" t="e">
            <v>#REF!</v>
          </cell>
          <cell r="P6" t="str">
            <v>XXX</v>
          </cell>
          <cell r="Q6" t="str">
            <v>XXX</v>
          </cell>
          <cell r="R6" t="str">
            <v>XXX</v>
          </cell>
          <cell r="S6">
            <v>0</v>
          </cell>
          <cell r="T6">
            <v>0</v>
          </cell>
          <cell r="U6">
            <v>0</v>
          </cell>
          <cell r="V6">
            <v>0</v>
          </cell>
          <cell r="W6">
            <v>0</v>
          </cell>
          <cell r="X6">
            <v>0</v>
          </cell>
        </row>
        <row r="7">
          <cell r="A7" t="str">
            <v>PA/PJ/A</v>
          </cell>
          <cell r="B7" t="str">
            <v>ASIE</v>
          </cell>
          <cell r="C7" t="str">
            <v>JAPON</v>
          </cell>
          <cell r="D7" t="str">
            <v>FRAIS CESSION AUTRE DOMAINE</v>
          </cell>
          <cell r="E7" t="str">
            <v>FRAIS CESSION AUTRE DOMAINE</v>
          </cell>
          <cell r="F7" t="str">
            <v>XXX</v>
          </cell>
          <cell r="G7" t="str">
            <v>XXX</v>
          </cell>
          <cell r="H7" t="str">
            <v>XXX</v>
          </cell>
          <cell r="I7" t="str">
            <v>XXX</v>
          </cell>
          <cell r="J7" t="str">
            <v>XXX</v>
          </cell>
          <cell r="K7" t="str">
            <v>XXX</v>
          </cell>
          <cell r="L7" t="str">
            <v>XXX</v>
          </cell>
          <cell r="M7" t="str">
            <v>XXX</v>
          </cell>
          <cell r="N7" t="str">
            <v>XXX</v>
          </cell>
          <cell r="O7" t="e">
            <v>#REF!</v>
          </cell>
          <cell r="P7" t="str">
            <v>XXX</v>
          </cell>
          <cell r="Q7" t="str">
            <v>XXX</v>
          </cell>
          <cell r="R7" t="str">
            <v>XXX</v>
          </cell>
          <cell r="S7">
            <v>0</v>
          </cell>
          <cell r="T7">
            <v>0</v>
          </cell>
          <cell r="U7">
            <v>0</v>
          </cell>
          <cell r="V7">
            <v>0</v>
          </cell>
          <cell r="W7">
            <v>0</v>
          </cell>
          <cell r="X7">
            <v>0</v>
          </cell>
        </row>
        <row r="8">
          <cell r="A8">
            <v>0</v>
          </cell>
          <cell r="B8" t="str">
            <v>ADS</v>
          </cell>
          <cell r="C8" t="str">
            <v>ADS</v>
          </cell>
          <cell r="D8" t="str">
            <v>FRS AUT.STE GR AUTRES DOMAINES</v>
          </cell>
          <cell r="E8" t="str">
            <v>FRS AUT.STE GR AUTRES DOMAINES</v>
          </cell>
          <cell r="F8" t="str">
            <v>XXX</v>
          </cell>
          <cell r="G8" t="str">
            <v>XXX</v>
          </cell>
          <cell r="H8" t="str">
            <v>XXX</v>
          </cell>
          <cell r="I8" t="str">
            <v>XXX</v>
          </cell>
          <cell r="J8" t="str">
            <v>XXX</v>
          </cell>
          <cell r="K8" t="str">
            <v>XXX</v>
          </cell>
          <cell r="L8" t="str">
            <v>XXX</v>
          </cell>
          <cell r="M8" t="str">
            <v>XXX</v>
          </cell>
          <cell r="N8" t="str">
            <v>XXX</v>
          </cell>
          <cell r="O8" t="e">
            <v>#REF!</v>
          </cell>
          <cell r="P8" t="str">
            <v>XXX</v>
          </cell>
          <cell r="Q8" t="str">
            <v>XXX</v>
          </cell>
          <cell r="R8" t="str">
            <v>XXX</v>
          </cell>
          <cell r="S8" t="str">
            <v>XXX</v>
          </cell>
          <cell r="T8" t="str">
            <v>XXX</v>
          </cell>
          <cell r="U8" t="str">
            <v>XXX</v>
          </cell>
          <cell r="V8" t="str">
            <v>XXX</v>
          </cell>
          <cell r="W8" t="str">
            <v>XXX</v>
          </cell>
          <cell r="X8" t="str">
            <v>XXX</v>
          </cell>
        </row>
        <row r="9">
          <cell r="A9">
            <v>0</v>
          </cell>
          <cell r="B9" t="str">
            <v>EUR</v>
          </cell>
          <cell r="C9" t="str">
            <v>FRANCE</v>
          </cell>
          <cell r="D9" t="str">
            <v>FRS AUT. STE GR MEME DOMAINE</v>
          </cell>
          <cell r="E9" t="str">
            <v>FRS AUT. STE GR MEME DOMAINE</v>
          </cell>
          <cell r="F9" t="str">
            <v>XXX</v>
          </cell>
          <cell r="G9" t="str">
            <v>XXX</v>
          </cell>
          <cell r="H9" t="str">
            <v>XXX</v>
          </cell>
          <cell r="I9" t="str">
            <v>XXX</v>
          </cell>
          <cell r="J9" t="str">
            <v>XXX</v>
          </cell>
          <cell r="K9" t="str">
            <v>XXX</v>
          </cell>
          <cell r="L9" t="str">
            <v>XXX</v>
          </cell>
          <cell r="M9" t="str">
            <v>XXX</v>
          </cell>
          <cell r="N9" t="str">
            <v>XXX</v>
          </cell>
          <cell r="O9" t="e">
            <v>#REF!</v>
          </cell>
          <cell r="P9" t="str">
            <v>XXX</v>
          </cell>
          <cell r="Q9" t="str">
            <v>XXX</v>
          </cell>
          <cell r="R9" t="str">
            <v>XXX</v>
          </cell>
          <cell r="S9" t="str">
            <v>XXX</v>
          </cell>
          <cell r="T9" t="str">
            <v>XXX</v>
          </cell>
          <cell r="U9" t="str">
            <v>XXX</v>
          </cell>
          <cell r="V9" t="str">
            <v>XXX</v>
          </cell>
          <cell r="W9" t="str">
            <v>XXX</v>
          </cell>
          <cell r="X9" t="str">
            <v>XXX</v>
          </cell>
        </row>
        <row r="10">
          <cell r="A10">
            <v>0</v>
          </cell>
          <cell r="B10" t="str">
            <v>PMA</v>
          </cell>
          <cell r="C10" t="str">
            <v>NIGERIA</v>
          </cell>
          <cell r="D10" t="str">
            <v>CESSION INTERNE AUTRE DOMAINE</v>
          </cell>
          <cell r="E10" t="str">
            <v>CESSION INTERNE AUTRE DOMAINE</v>
          </cell>
          <cell r="F10" t="str">
            <v>XXX</v>
          </cell>
          <cell r="G10" t="str">
            <v>XXX</v>
          </cell>
          <cell r="H10" t="str">
            <v>XXX</v>
          </cell>
          <cell r="I10" t="str">
            <v>XXX</v>
          </cell>
          <cell r="J10" t="str">
            <v>XXX</v>
          </cell>
          <cell r="K10" t="str">
            <v>XXX</v>
          </cell>
          <cell r="L10" t="str">
            <v>XXX</v>
          </cell>
          <cell r="M10" t="str">
            <v>XXX</v>
          </cell>
          <cell r="N10" t="str">
            <v>XXX</v>
          </cell>
          <cell r="O10" t="e">
            <v>#REF!</v>
          </cell>
          <cell r="P10" t="str">
            <v>XXX</v>
          </cell>
          <cell r="Q10" t="str">
            <v>XXX</v>
          </cell>
          <cell r="R10" t="str">
            <v>XXX</v>
          </cell>
          <cell r="S10">
            <v>0</v>
          </cell>
          <cell r="T10">
            <v>0</v>
          </cell>
          <cell r="U10">
            <v>0</v>
          </cell>
          <cell r="V10">
            <v>0</v>
          </cell>
          <cell r="W10">
            <v>0</v>
          </cell>
          <cell r="X10">
            <v>0</v>
          </cell>
        </row>
        <row r="11">
          <cell r="A11" t="str">
            <v>PA/PT/A</v>
          </cell>
          <cell r="B11" t="str">
            <v>ASIE</v>
          </cell>
          <cell r="C11" t="str">
            <v>THAILANDE</v>
          </cell>
          <cell r="D11" t="str">
            <v>CESS.INT.MM DOM. MAIS AUT.ENT</v>
          </cell>
          <cell r="E11" t="str">
            <v>CESS.INT.MM DOM. MAIS AUT.ENT</v>
          </cell>
          <cell r="F11" t="str">
            <v>XXX</v>
          </cell>
          <cell r="G11" t="str">
            <v>XXX</v>
          </cell>
          <cell r="H11" t="str">
            <v>XXX</v>
          </cell>
          <cell r="I11" t="str">
            <v>XXX</v>
          </cell>
          <cell r="J11" t="str">
            <v>XXX</v>
          </cell>
          <cell r="K11" t="str">
            <v>XXX</v>
          </cell>
          <cell r="L11" t="str">
            <v>XXX</v>
          </cell>
          <cell r="M11" t="str">
            <v>XXX</v>
          </cell>
          <cell r="N11" t="str">
            <v>XXX</v>
          </cell>
          <cell r="O11" t="e">
            <v>#REF!</v>
          </cell>
          <cell r="P11" t="str">
            <v>XXX</v>
          </cell>
          <cell r="Q11" t="str">
            <v>XXX</v>
          </cell>
          <cell r="R11" t="str">
            <v>XXX</v>
          </cell>
          <cell r="S11">
            <v>0</v>
          </cell>
          <cell r="T11">
            <v>0</v>
          </cell>
          <cell r="U11">
            <v>0</v>
          </cell>
          <cell r="V11">
            <v>0</v>
          </cell>
          <cell r="W11">
            <v>0</v>
          </cell>
          <cell r="X11">
            <v>0</v>
          </cell>
        </row>
        <row r="12">
          <cell r="A12" t="str">
            <v>NCM/A</v>
          </cell>
          <cell r="B12" t="str">
            <v>ADN</v>
          </cell>
          <cell r="C12" t="str">
            <v>MEXIQUE</v>
          </cell>
          <cell r="D12" t="str">
            <v>TOTAL CHARGES EXPLOITATION</v>
          </cell>
          <cell r="E12" t="str">
            <v>TOTAL CHARGES EXPLOITATION</v>
          </cell>
          <cell r="F12" t="str">
            <v>XXX</v>
          </cell>
          <cell r="G12" t="str">
            <v>XXX</v>
          </cell>
          <cell r="H12" t="str">
            <v>XXX</v>
          </cell>
          <cell r="I12" t="str">
            <v>XXX</v>
          </cell>
          <cell r="J12" t="str">
            <v>XXX</v>
          </cell>
          <cell r="K12" t="str">
            <v>XXX</v>
          </cell>
          <cell r="L12" t="str">
            <v>XXX</v>
          </cell>
          <cell r="M12" t="str">
            <v>XXX</v>
          </cell>
          <cell r="N12" t="str">
            <v>XXX</v>
          </cell>
          <cell r="O12" t="e">
            <v>#REF!</v>
          </cell>
          <cell r="P12" t="str">
            <v>XXX</v>
          </cell>
          <cell r="Q12" t="str">
            <v>XXX</v>
          </cell>
          <cell r="R12" t="str">
            <v>XXX</v>
          </cell>
          <cell r="S12">
            <v>0</v>
          </cell>
          <cell r="T12">
            <v>0</v>
          </cell>
          <cell r="U12">
            <v>0</v>
          </cell>
          <cell r="V12">
            <v>0</v>
          </cell>
          <cell r="W12">
            <v>0</v>
          </cell>
          <cell r="X12">
            <v>0</v>
          </cell>
        </row>
        <row r="13">
          <cell r="A13">
            <v>0</v>
          </cell>
          <cell r="B13" t="str">
            <v>EUR</v>
          </cell>
          <cell r="C13" t="str">
            <v>FRANCE</v>
          </cell>
          <cell r="D13" t="str">
            <v>CGEM</v>
          </cell>
          <cell r="E13" t="str">
            <v>CONTINGENCE</v>
          </cell>
          <cell r="F13" t="str">
            <v>XXX</v>
          </cell>
          <cell r="G13" t="str">
            <v>XXX</v>
          </cell>
          <cell r="H13" t="str">
            <v>XXX</v>
          </cell>
          <cell r="I13" t="str">
            <v>XXX</v>
          </cell>
          <cell r="J13" t="str">
            <v>XXX</v>
          </cell>
          <cell r="K13" t="str">
            <v>XXX</v>
          </cell>
          <cell r="L13" t="str">
            <v>XXX</v>
          </cell>
          <cell r="M13" t="str">
            <v>XXX</v>
          </cell>
          <cell r="N13" t="str">
            <v>XXX</v>
          </cell>
          <cell r="O13" t="e">
            <v>#REF!</v>
          </cell>
          <cell r="P13" t="str">
            <v>XXX</v>
          </cell>
          <cell r="Q13" t="str">
            <v>XXX</v>
          </cell>
          <cell r="R13" t="str">
            <v>XXX</v>
          </cell>
          <cell r="S13" t="str">
            <v>XXX</v>
          </cell>
          <cell r="T13" t="str">
            <v>XXX</v>
          </cell>
          <cell r="U13" t="str">
            <v>XXX</v>
          </cell>
          <cell r="V13" t="str">
            <v>XXX</v>
          </cell>
          <cell r="W13" t="str">
            <v>XXX</v>
          </cell>
          <cell r="X13" t="str">
            <v>XXX</v>
          </cell>
        </row>
        <row r="14">
          <cell r="A14">
            <v>0</v>
          </cell>
          <cell r="B14" t="str">
            <v>EUR</v>
          </cell>
          <cell r="C14" t="str">
            <v>CFM</v>
          </cell>
          <cell r="D14" t="str">
            <v>CFM</v>
          </cell>
          <cell r="E14" t="str">
            <v>TAUX</v>
          </cell>
          <cell r="F14" t="str">
            <v>XXX</v>
          </cell>
          <cell r="G14" t="str">
            <v>XXX</v>
          </cell>
          <cell r="H14" t="str">
            <v>XXX</v>
          </cell>
          <cell r="I14" t="str">
            <v>XXX</v>
          </cell>
          <cell r="J14" t="str">
            <v>XXX</v>
          </cell>
          <cell r="K14" t="str">
            <v>XXX</v>
          </cell>
          <cell r="L14" t="str">
            <v>XXX</v>
          </cell>
          <cell r="M14" t="str">
            <v>XXX</v>
          </cell>
          <cell r="N14" t="str">
            <v>XXX</v>
          </cell>
          <cell r="O14" t="e">
            <v>#REF!</v>
          </cell>
          <cell r="P14" t="str">
            <v>XXX</v>
          </cell>
          <cell r="Q14" t="str">
            <v>XXX</v>
          </cell>
          <cell r="R14" t="str">
            <v>XXX</v>
          </cell>
          <cell r="S14" t="str">
            <v>XXX</v>
          </cell>
          <cell r="T14" t="str">
            <v>XXX</v>
          </cell>
          <cell r="U14" t="str">
            <v>XXX</v>
          </cell>
          <cell r="V14" t="str">
            <v>XXX</v>
          </cell>
          <cell r="W14" t="str">
            <v>XXX</v>
          </cell>
          <cell r="X14" t="str">
            <v>XXX</v>
          </cell>
        </row>
        <row r="15">
          <cell r="A15" t="str">
            <v>EC/A/DE</v>
          </cell>
          <cell r="B15" t="str">
            <v>EUR</v>
          </cell>
          <cell r="C15" t="str">
            <v>RFA</v>
          </cell>
          <cell r="D15" t="str">
            <v>MRW</v>
          </cell>
          <cell r="E15" t="str">
            <v>COUT HG PROJET P01</v>
          </cell>
          <cell r="F15" t="str">
            <v>XXX</v>
          </cell>
          <cell r="G15" t="str">
            <v>XXX</v>
          </cell>
          <cell r="H15" t="str">
            <v>XXX</v>
          </cell>
          <cell r="I15" t="str">
            <v>XXX</v>
          </cell>
          <cell r="J15" t="str">
            <v>XXX</v>
          </cell>
          <cell r="K15" t="str">
            <v>XXX</v>
          </cell>
          <cell r="L15" t="str">
            <v>XXX</v>
          </cell>
          <cell r="M15" t="str">
            <v>XXX</v>
          </cell>
          <cell r="N15" t="str">
            <v>XXX</v>
          </cell>
          <cell r="O15" t="e">
            <v>#REF!</v>
          </cell>
          <cell r="P15" t="str">
            <v>XXX</v>
          </cell>
          <cell r="Q15" t="str">
            <v>XXX</v>
          </cell>
          <cell r="R15" t="str">
            <v>XXX</v>
          </cell>
          <cell r="S15">
            <v>0</v>
          </cell>
          <cell r="T15">
            <v>0</v>
          </cell>
          <cell r="U15">
            <v>0</v>
          </cell>
          <cell r="V15">
            <v>0</v>
          </cell>
          <cell r="W15">
            <v>19.09</v>
          </cell>
          <cell r="X15">
            <v>0</v>
          </cell>
        </row>
        <row r="16">
          <cell r="A16" t="str">
            <v>EK/A</v>
          </cell>
          <cell r="B16" t="str">
            <v>EUR</v>
          </cell>
          <cell r="C16" t="str">
            <v>RU</v>
          </cell>
          <cell r="D16" t="str">
            <v>MTPLC</v>
          </cell>
          <cell r="E16" t="str">
            <v>COUT IG PROJET P01</v>
          </cell>
          <cell r="F16" t="str">
            <v>XXX</v>
          </cell>
          <cell r="G16" t="str">
            <v>XXX</v>
          </cell>
          <cell r="H16" t="str">
            <v>XXX</v>
          </cell>
          <cell r="I16" t="str">
            <v>XXX</v>
          </cell>
          <cell r="J16" t="str">
            <v>XXX</v>
          </cell>
          <cell r="K16" t="str">
            <v>XXX</v>
          </cell>
          <cell r="L16" t="str">
            <v>XXX</v>
          </cell>
          <cell r="M16" t="str">
            <v>XXX</v>
          </cell>
          <cell r="N16" t="str">
            <v>XXX</v>
          </cell>
          <cell r="O16" t="e">
            <v>#REF!</v>
          </cell>
          <cell r="P16" t="str">
            <v>XXX</v>
          </cell>
          <cell r="Q16" t="str">
            <v>XXX</v>
          </cell>
          <cell r="R16" t="str">
            <v>XXX</v>
          </cell>
          <cell r="S16">
            <v>0</v>
          </cell>
          <cell r="T16">
            <v>0</v>
          </cell>
          <cell r="U16">
            <v>0</v>
          </cell>
          <cell r="V16">
            <v>0</v>
          </cell>
          <cell r="W16">
            <v>0</v>
          </cell>
          <cell r="X16">
            <v>0</v>
          </cell>
        </row>
        <row r="17">
          <cell r="A17" t="str">
            <v>EB/A-B</v>
          </cell>
          <cell r="B17" t="str">
            <v>EUR</v>
          </cell>
          <cell r="C17" t="str">
            <v>BELGIQUE</v>
          </cell>
          <cell r="D17" t="str">
            <v>MBSA</v>
          </cell>
          <cell r="E17" t="str">
            <v>COUT HG PROJET ANNEE 2000</v>
          </cell>
          <cell r="F17" t="str">
            <v>XXX</v>
          </cell>
          <cell r="G17" t="str">
            <v>XXX</v>
          </cell>
          <cell r="H17" t="str">
            <v>XXX</v>
          </cell>
          <cell r="I17" t="str">
            <v>XXX</v>
          </cell>
          <cell r="J17" t="str">
            <v>XXX</v>
          </cell>
          <cell r="K17" t="str">
            <v>XXX</v>
          </cell>
          <cell r="L17" t="str">
            <v>XXX</v>
          </cell>
          <cell r="M17" t="str">
            <v>XXX</v>
          </cell>
          <cell r="N17" t="str">
            <v>XXX</v>
          </cell>
          <cell r="O17" t="e">
            <v>#REF!</v>
          </cell>
          <cell r="P17" t="str">
            <v>XXX</v>
          </cell>
          <cell r="Q17" t="str">
            <v>XXX</v>
          </cell>
          <cell r="R17" t="str">
            <v>XXX</v>
          </cell>
          <cell r="S17">
            <v>0</v>
          </cell>
          <cell r="T17">
            <v>0</v>
          </cell>
          <cell r="U17">
            <v>0</v>
          </cell>
          <cell r="V17">
            <v>0</v>
          </cell>
          <cell r="W17">
            <v>0</v>
          </cell>
          <cell r="X17">
            <v>0</v>
          </cell>
        </row>
        <row r="18">
          <cell r="A18" t="str">
            <v>NCU/A/CAN</v>
          </cell>
          <cell r="B18" t="str">
            <v>ADN</v>
          </cell>
          <cell r="C18" t="str">
            <v>CAN</v>
          </cell>
          <cell r="D18" t="str">
            <v>MNAC</v>
          </cell>
          <cell r="E18" t="str">
            <v>COUT IG PROJET ANNEE 2000</v>
          </cell>
          <cell r="F18" t="str">
            <v>XXX</v>
          </cell>
          <cell r="G18" t="str">
            <v>XXX</v>
          </cell>
          <cell r="H18" t="str">
            <v>XXX</v>
          </cell>
          <cell r="I18" t="str">
            <v>XXX</v>
          </cell>
          <cell r="J18" t="str">
            <v>XXX</v>
          </cell>
          <cell r="K18" t="str">
            <v>XXX</v>
          </cell>
          <cell r="L18" t="str">
            <v>XXX</v>
          </cell>
          <cell r="M18" t="str">
            <v>XXX</v>
          </cell>
          <cell r="N18" t="str">
            <v>XXX</v>
          </cell>
          <cell r="O18" t="e">
            <v>#REF!</v>
          </cell>
          <cell r="P18" t="str">
            <v>XXX</v>
          </cell>
          <cell r="Q18" t="str">
            <v>XXX</v>
          </cell>
          <cell r="R18" t="str">
            <v>XXX</v>
          </cell>
          <cell r="S18">
            <v>0</v>
          </cell>
          <cell r="T18">
            <v>0</v>
          </cell>
          <cell r="U18">
            <v>0</v>
          </cell>
          <cell r="V18">
            <v>0</v>
          </cell>
          <cell r="W18">
            <v>0</v>
          </cell>
          <cell r="X18">
            <v>0</v>
          </cell>
        </row>
        <row r="19">
          <cell r="A19" t="str">
            <v>EP/A</v>
          </cell>
          <cell r="B19" t="str">
            <v>EUR</v>
          </cell>
          <cell r="C19" t="str">
            <v>ESP</v>
          </cell>
          <cell r="D19" t="str">
            <v>NMSA</v>
          </cell>
          <cell r="E19" t="str">
            <v>COUT HG PROJET EURO</v>
          </cell>
          <cell r="F19" t="str">
            <v>XXX</v>
          </cell>
          <cell r="G19" t="str">
            <v>XXX</v>
          </cell>
          <cell r="H19" t="str">
            <v>XXX</v>
          </cell>
          <cell r="I19" t="str">
            <v>XXX</v>
          </cell>
          <cell r="J19" t="str">
            <v>XXX</v>
          </cell>
          <cell r="K19" t="str">
            <v>XXX</v>
          </cell>
          <cell r="L19" t="str">
            <v>XXX</v>
          </cell>
          <cell r="M19" t="str">
            <v>XXX</v>
          </cell>
          <cell r="N19" t="str">
            <v>XXX</v>
          </cell>
          <cell r="O19" t="e">
            <v>#REF!</v>
          </cell>
          <cell r="P19" t="str">
            <v>XXX</v>
          </cell>
          <cell r="Q19" t="str">
            <v>XXX</v>
          </cell>
          <cell r="R19" t="str">
            <v>XXX</v>
          </cell>
          <cell r="S19">
            <v>0</v>
          </cell>
          <cell r="T19">
            <v>0</v>
          </cell>
          <cell r="U19">
            <v>0</v>
          </cell>
          <cell r="V19">
            <v>0</v>
          </cell>
          <cell r="W19">
            <v>3696.33</v>
          </cell>
          <cell r="X19">
            <v>0</v>
          </cell>
        </row>
        <row r="20">
          <cell r="A20" t="str">
            <v>SGANG</v>
          </cell>
          <cell r="B20" t="str">
            <v>SGANG</v>
          </cell>
          <cell r="C20" t="str">
            <v>FRANCE</v>
          </cell>
          <cell r="D20" t="str">
            <v>MFPM</v>
          </cell>
          <cell r="E20" t="str">
            <v>COUT IG PROJET EURO</v>
          </cell>
          <cell r="F20" t="str">
            <v>XXX</v>
          </cell>
          <cell r="G20" t="str">
            <v>XXX</v>
          </cell>
          <cell r="H20">
            <v>33634</v>
          </cell>
          <cell r="I20" t="str">
            <v>XXX</v>
          </cell>
          <cell r="J20" t="str">
            <v>XXX</v>
          </cell>
          <cell r="K20" t="str">
            <v>XXX</v>
          </cell>
          <cell r="L20" t="str">
            <v>XXX</v>
          </cell>
          <cell r="M20" t="str">
            <v>XXX</v>
          </cell>
          <cell r="N20" t="str">
            <v>XXX</v>
          </cell>
          <cell r="O20" t="e">
            <v>#REF!</v>
          </cell>
          <cell r="P20" t="str">
            <v>XXX</v>
          </cell>
          <cell r="Q20" t="str">
            <v>XXX</v>
          </cell>
          <cell r="R20" t="str">
            <v>XXX</v>
          </cell>
          <cell r="S20">
            <v>0</v>
          </cell>
          <cell r="T20">
            <v>0</v>
          </cell>
          <cell r="U20">
            <v>0</v>
          </cell>
          <cell r="V20">
            <v>0</v>
          </cell>
          <cell r="W20">
            <v>0</v>
          </cell>
          <cell r="X20">
            <v>0</v>
          </cell>
        </row>
        <row r="21">
          <cell r="A21" t="str">
            <v>EC/PL/A</v>
          </cell>
          <cell r="B21" t="str">
            <v>EUR</v>
          </cell>
          <cell r="C21" t="str">
            <v>POLOGNE</v>
          </cell>
          <cell r="D21" t="str">
            <v>STOMIL</v>
          </cell>
          <cell r="E21" t="str">
            <v>COUT HG PROJET CDE2</v>
          </cell>
          <cell r="F21" t="str">
            <v>XXX</v>
          </cell>
          <cell r="G21" t="str">
            <v>XXX</v>
          </cell>
          <cell r="H21" t="str">
            <v>XXX</v>
          </cell>
          <cell r="I21" t="str">
            <v>XXX</v>
          </cell>
          <cell r="J21" t="str">
            <v>XXX</v>
          </cell>
          <cell r="K21" t="str">
            <v>XXX</v>
          </cell>
          <cell r="L21" t="str">
            <v>XXX</v>
          </cell>
          <cell r="M21" t="str">
            <v>XXX</v>
          </cell>
          <cell r="N21" t="str">
            <v>XXX</v>
          </cell>
          <cell r="O21" t="e">
            <v>#REF!</v>
          </cell>
          <cell r="P21" t="str">
            <v>XXX</v>
          </cell>
          <cell r="Q21" t="str">
            <v>XXX</v>
          </cell>
          <cell r="R21" t="str">
            <v>XXX</v>
          </cell>
          <cell r="S21">
            <v>0</v>
          </cell>
          <cell r="T21">
            <v>0</v>
          </cell>
          <cell r="U21">
            <v>0</v>
          </cell>
          <cell r="V21">
            <v>0</v>
          </cell>
          <cell r="W21">
            <v>13.08</v>
          </cell>
          <cell r="X21">
            <v>0</v>
          </cell>
        </row>
        <row r="22">
          <cell r="A22" t="str">
            <v>ES/A</v>
          </cell>
          <cell r="B22" t="str">
            <v>EUR</v>
          </cell>
          <cell r="C22" t="str">
            <v>ITALIE</v>
          </cell>
          <cell r="D22" t="str">
            <v>SAMI</v>
          </cell>
          <cell r="E22" t="str">
            <v>COUT IG PROJET CDE2</v>
          </cell>
          <cell r="F22" t="str">
            <v>XXX</v>
          </cell>
          <cell r="G22" t="str">
            <v>XXX</v>
          </cell>
          <cell r="H22" t="str">
            <v>XXX</v>
          </cell>
          <cell r="I22" t="str">
            <v>XXX</v>
          </cell>
          <cell r="J22" t="str">
            <v>XXX</v>
          </cell>
          <cell r="K22" t="str">
            <v>XXX</v>
          </cell>
          <cell r="L22" t="str">
            <v>XXX</v>
          </cell>
          <cell r="M22" t="str">
            <v>XXX</v>
          </cell>
          <cell r="N22" t="str">
            <v>XXX</v>
          </cell>
          <cell r="O22" t="e">
            <v>#REF!</v>
          </cell>
          <cell r="P22" t="str">
            <v>XXX</v>
          </cell>
          <cell r="Q22" t="str">
            <v>XXX</v>
          </cell>
          <cell r="R22" t="str">
            <v>XXX</v>
          </cell>
          <cell r="S22">
            <v>0</v>
          </cell>
          <cell r="T22">
            <v>0</v>
          </cell>
          <cell r="U22">
            <v>0</v>
          </cell>
          <cell r="V22">
            <v>0</v>
          </cell>
          <cell r="W22">
            <v>7600</v>
          </cell>
          <cell r="X22">
            <v>0</v>
          </cell>
        </row>
        <row r="23">
          <cell r="A23" t="str">
            <v>EB/A-PB</v>
          </cell>
          <cell r="B23" t="str">
            <v>EUR</v>
          </cell>
          <cell r="C23" t="str">
            <v>PAYS BAS</v>
          </cell>
          <cell r="D23" t="str">
            <v>MNNV</v>
          </cell>
          <cell r="E23" t="str">
            <v>COUT HG PROJET VDE+DONAU</v>
          </cell>
          <cell r="F23" t="str">
            <v>XXX</v>
          </cell>
          <cell r="G23" t="str">
            <v>XXX</v>
          </cell>
          <cell r="H23" t="str">
            <v>XXX</v>
          </cell>
          <cell r="I23" t="str">
            <v>XXX</v>
          </cell>
          <cell r="J23" t="str">
            <v>XXX</v>
          </cell>
          <cell r="K23" t="str">
            <v>XXX</v>
          </cell>
          <cell r="L23" t="str">
            <v>XXX</v>
          </cell>
          <cell r="M23" t="str">
            <v>XXX</v>
          </cell>
          <cell r="N23" t="str">
            <v>XXX</v>
          </cell>
          <cell r="O23" t="e">
            <v>#REF!</v>
          </cell>
          <cell r="P23" t="str">
            <v>XXX</v>
          </cell>
          <cell r="Q23" t="str">
            <v>XXX</v>
          </cell>
          <cell r="R23" t="str">
            <v>XXX</v>
          </cell>
          <cell r="S23">
            <v>0</v>
          </cell>
          <cell r="T23">
            <v>0</v>
          </cell>
          <cell r="U23">
            <v>0</v>
          </cell>
          <cell r="V23">
            <v>0</v>
          </cell>
          <cell r="W23">
            <v>0</v>
          </cell>
          <cell r="X23">
            <v>0</v>
          </cell>
        </row>
        <row r="24">
          <cell r="A24" t="str">
            <v>AS/R/A</v>
          </cell>
          <cell r="B24" t="str">
            <v>ADS</v>
          </cell>
          <cell r="C24" t="str">
            <v>BRESIL</v>
          </cell>
          <cell r="D24" t="str">
            <v>SML</v>
          </cell>
          <cell r="E24" t="str">
            <v>COUT IG PROJET VDE+DONAU</v>
          </cell>
          <cell r="F24" t="str">
            <v>XXX</v>
          </cell>
          <cell r="G24" t="str">
            <v>XXX</v>
          </cell>
          <cell r="H24" t="str">
            <v>XXX</v>
          </cell>
          <cell r="I24" t="str">
            <v>XXX</v>
          </cell>
          <cell r="J24" t="str">
            <v>XXX</v>
          </cell>
          <cell r="K24" t="str">
            <v>XXX</v>
          </cell>
          <cell r="L24" t="str">
            <v>XXX</v>
          </cell>
          <cell r="M24" t="str">
            <v>XXX</v>
          </cell>
          <cell r="N24" t="str">
            <v>XXX</v>
          </cell>
          <cell r="O24" t="e">
            <v>#REF!</v>
          </cell>
          <cell r="P24" t="str">
            <v>XXX</v>
          </cell>
          <cell r="Q24" t="str">
            <v>XXX</v>
          </cell>
          <cell r="R24" t="str">
            <v>XXX</v>
          </cell>
          <cell r="S24">
            <v>0</v>
          </cell>
          <cell r="T24">
            <v>0</v>
          </cell>
          <cell r="U24">
            <v>0</v>
          </cell>
          <cell r="V24">
            <v>0</v>
          </cell>
          <cell r="W24">
            <v>0</v>
          </cell>
          <cell r="X24">
            <v>0</v>
          </cell>
        </row>
        <row r="25">
          <cell r="A25" t="str">
            <v>NCU/A/HNA</v>
          </cell>
          <cell r="B25" t="str">
            <v>ADN</v>
          </cell>
          <cell r="C25" t="str">
            <v>USA</v>
          </cell>
          <cell r="D25" t="str">
            <v>MNA</v>
          </cell>
          <cell r="E25" t="str">
            <v>COUT HG PROJET MAC</v>
          </cell>
          <cell r="F25" t="str">
            <v>XXX</v>
          </cell>
          <cell r="G25" t="str">
            <v>XXX</v>
          </cell>
          <cell r="H25" t="str">
            <v>XXX</v>
          </cell>
          <cell r="I25" t="str">
            <v>XXX</v>
          </cell>
          <cell r="J25" t="str">
            <v>XXX</v>
          </cell>
          <cell r="K25" t="str">
            <v>XXX</v>
          </cell>
          <cell r="L25" t="str">
            <v>XXX</v>
          </cell>
          <cell r="M25" t="str">
            <v>XXX</v>
          </cell>
          <cell r="N25" t="str">
            <v>XXX</v>
          </cell>
          <cell r="O25" t="e">
            <v>#REF!</v>
          </cell>
          <cell r="P25" t="str">
            <v>XXX</v>
          </cell>
          <cell r="Q25" t="str">
            <v>XXX</v>
          </cell>
          <cell r="R25" t="str">
            <v>XXX</v>
          </cell>
          <cell r="S25">
            <v>0</v>
          </cell>
          <cell r="T25">
            <v>0</v>
          </cell>
          <cell r="U25">
            <v>0</v>
          </cell>
          <cell r="V25">
            <v>0</v>
          </cell>
          <cell r="W25">
            <v>0</v>
          </cell>
          <cell r="X25">
            <v>0</v>
          </cell>
        </row>
        <row r="26">
          <cell r="A26">
            <v>0</v>
          </cell>
          <cell r="B26" t="str">
            <v>EUR</v>
          </cell>
          <cell r="C26" t="str">
            <v>FRANCE</v>
          </cell>
          <cell r="D26" t="str">
            <v>PNEU LAURENT</v>
          </cell>
          <cell r="E26" t="str">
            <v>COUT IG PROJET MAC</v>
          </cell>
          <cell r="F26" t="str">
            <v>XXX</v>
          </cell>
          <cell r="G26" t="str">
            <v>XXX</v>
          </cell>
          <cell r="H26" t="str">
            <v>XXX</v>
          </cell>
          <cell r="I26" t="str">
            <v>XXX</v>
          </cell>
          <cell r="J26" t="str">
            <v>XXX</v>
          </cell>
          <cell r="K26" t="str">
            <v>XXX</v>
          </cell>
          <cell r="L26" t="str">
            <v>XXX</v>
          </cell>
          <cell r="M26" t="str">
            <v>XXX</v>
          </cell>
          <cell r="N26" t="str">
            <v>XXX</v>
          </cell>
          <cell r="O26" t="e">
            <v>#REF!</v>
          </cell>
          <cell r="P26" t="str">
            <v>XXX</v>
          </cell>
          <cell r="Q26" t="str">
            <v>XXX</v>
          </cell>
          <cell r="R26" t="str">
            <v>XXX</v>
          </cell>
          <cell r="S26" t="str">
            <v>XXX</v>
          </cell>
          <cell r="T26" t="str">
            <v>XXX</v>
          </cell>
          <cell r="U26" t="str">
            <v>XXX</v>
          </cell>
          <cell r="V26" t="str">
            <v>XXX</v>
          </cell>
          <cell r="W26" t="str">
            <v>XXX</v>
          </cell>
          <cell r="X26" t="str">
            <v>XXX</v>
          </cell>
        </row>
        <row r="27">
          <cell r="A27">
            <v>0</v>
          </cell>
          <cell r="B27" t="str">
            <v>EUR</v>
          </cell>
          <cell r="C27" t="str">
            <v>FRANCE</v>
          </cell>
          <cell r="D27" t="str">
            <v>WOLBER</v>
          </cell>
          <cell r="E27" t="str">
            <v>COUT HG PROJET NET</v>
          </cell>
          <cell r="F27" t="str">
            <v>XXX</v>
          </cell>
          <cell r="G27" t="str">
            <v>XXX</v>
          </cell>
          <cell r="H27" t="str">
            <v>XXX</v>
          </cell>
          <cell r="I27" t="str">
            <v>XXX</v>
          </cell>
          <cell r="J27" t="str">
            <v>XXX</v>
          </cell>
          <cell r="K27" t="str">
            <v>XXX</v>
          </cell>
          <cell r="L27" t="str">
            <v>XXX</v>
          </cell>
          <cell r="M27" t="str">
            <v>XXX</v>
          </cell>
          <cell r="N27" t="str">
            <v>XXX</v>
          </cell>
          <cell r="O27" t="e">
            <v>#REF!</v>
          </cell>
          <cell r="P27" t="str">
            <v>XXX</v>
          </cell>
          <cell r="Q27" t="str">
            <v>XXX</v>
          </cell>
          <cell r="R27" t="str">
            <v>XXX</v>
          </cell>
          <cell r="S27" t="str">
            <v>XXX</v>
          </cell>
          <cell r="T27" t="str">
            <v>XXX</v>
          </cell>
          <cell r="U27" t="str">
            <v>XXX</v>
          </cell>
          <cell r="V27" t="str">
            <v>XXX</v>
          </cell>
          <cell r="W27" t="str">
            <v>XXX</v>
          </cell>
          <cell r="X27" t="str">
            <v>XXX</v>
          </cell>
        </row>
        <row r="28">
          <cell r="A28">
            <v>0</v>
          </cell>
          <cell r="B28" t="str">
            <v>EUR</v>
          </cell>
          <cell r="C28" t="str">
            <v>FRANCE</v>
          </cell>
          <cell r="D28" t="str">
            <v>SMTG</v>
          </cell>
          <cell r="E28" t="str">
            <v>COUT IG PROJET NET</v>
          </cell>
          <cell r="F28" t="str">
            <v>XXX</v>
          </cell>
          <cell r="G28" t="str">
            <v>XXX</v>
          </cell>
          <cell r="H28" t="str">
            <v>XXX</v>
          </cell>
          <cell r="I28" t="str">
            <v>XXX</v>
          </cell>
          <cell r="J28" t="str">
            <v>XXX</v>
          </cell>
          <cell r="K28" t="str">
            <v>XXX</v>
          </cell>
          <cell r="L28" t="str">
            <v>XXX</v>
          </cell>
          <cell r="M28" t="str">
            <v>XXX</v>
          </cell>
          <cell r="N28" t="str">
            <v>XXX</v>
          </cell>
          <cell r="O28" t="e">
            <v>#REF!</v>
          </cell>
          <cell r="P28" t="str">
            <v>XXX</v>
          </cell>
          <cell r="Q28" t="str">
            <v>XXX</v>
          </cell>
          <cell r="R28" t="str">
            <v>XXX</v>
          </cell>
          <cell r="S28" t="str">
            <v>XXX</v>
          </cell>
          <cell r="T28" t="str">
            <v>XXX</v>
          </cell>
          <cell r="U28" t="str">
            <v>XXX</v>
          </cell>
          <cell r="V28" t="str">
            <v>XXX</v>
          </cell>
          <cell r="W28" t="str">
            <v>XXX</v>
          </cell>
          <cell r="X28" t="str">
            <v>XXX</v>
          </cell>
        </row>
        <row r="29">
          <cell r="A29">
            <v>0</v>
          </cell>
          <cell r="B29" t="str">
            <v>EUR</v>
          </cell>
          <cell r="C29" t="str">
            <v>HOLLANDE</v>
          </cell>
          <cell r="D29" t="str">
            <v>TST HOL</v>
          </cell>
          <cell r="E29" t="str">
            <v>COUT HG PROJET INFOROUTE</v>
          </cell>
          <cell r="F29" t="str">
            <v>XXX</v>
          </cell>
          <cell r="G29" t="str">
            <v>XXX</v>
          </cell>
          <cell r="H29" t="str">
            <v>XXX</v>
          </cell>
          <cell r="I29" t="str">
            <v>XXX</v>
          </cell>
          <cell r="J29" t="str">
            <v>XXX</v>
          </cell>
          <cell r="K29" t="str">
            <v>XXX</v>
          </cell>
          <cell r="L29" t="str">
            <v>XXX</v>
          </cell>
          <cell r="M29" t="str">
            <v>XXX</v>
          </cell>
          <cell r="N29" t="str">
            <v>XXX</v>
          </cell>
          <cell r="O29" t="e">
            <v>#REF!</v>
          </cell>
          <cell r="P29" t="str">
            <v>XXX</v>
          </cell>
          <cell r="Q29" t="str">
            <v>XXX</v>
          </cell>
          <cell r="R29" t="str">
            <v>XXX</v>
          </cell>
          <cell r="S29" t="str">
            <v>XXX</v>
          </cell>
          <cell r="T29" t="str">
            <v>XXX</v>
          </cell>
          <cell r="U29" t="str">
            <v>XXX</v>
          </cell>
          <cell r="V29" t="str">
            <v>XXX</v>
          </cell>
          <cell r="W29" t="str">
            <v>XXX</v>
          </cell>
          <cell r="X29" t="str">
            <v>XXX</v>
          </cell>
        </row>
        <row r="30">
          <cell r="A30">
            <v>0</v>
          </cell>
          <cell r="B30" t="str">
            <v>ADS</v>
          </cell>
          <cell r="C30" t="str">
            <v>ARGENTINE</v>
          </cell>
          <cell r="D30" t="str">
            <v>MA</v>
          </cell>
          <cell r="E30" t="str">
            <v>COUT IG PROJET INFOROUTE</v>
          </cell>
          <cell r="F30" t="str">
            <v>XXX</v>
          </cell>
          <cell r="G30" t="str">
            <v>XXX</v>
          </cell>
          <cell r="H30" t="str">
            <v>XXX</v>
          </cell>
          <cell r="I30" t="str">
            <v>XXX</v>
          </cell>
          <cell r="J30" t="str">
            <v>XXX</v>
          </cell>
          <cell r="K30" t="str">
            <v>XXX</v>
          </cell>
          <cell r="L30" t="str">
            <v>XXX</v>
          </cell>
          <cell r="M30" t="str">
            <v>XXX</v>
          </cell>
          <cell r="N30" t="str">
            <v>XXX</v>
          </cell>
          <cell r="O30" t="e">
            <v>#REF!</v>
          </cell>
          <cell r="P30" t="str">
            <v>XXX</v>
          </cell>
          <cell r="Q30" t="str">
            <v>XXX</v>
          </cell>
          <cell r="R30" t="str">
            <v>XXX</v>
          </cell>
          <cell r="S30" t="str">
            <v>XXX</v>
          </cell>
          <cell r="T30" t="str">
            <v>XXX</v>
          </cell>
          <cell r="U30" t="str">
            <v>XXX</v>
          </cell>
          <cell r="V30" t="str">
            <v>XXX</v>
          </cell>
          <cell r="W30" t="str">
            <v>XXX</v>
          </cell>
          <cell r="X30" t="str">
            <v>XXX</v>
          </cell>
        </row>
        <row r="31">
          <cell r="A31">
            <v>0</v>
          </cell>
          <cell r="B31" t="str">
            <v>EUR</v>
          </cell>
          <cell r="C31" t="str">
            <v>AUTRICHE</v>
          </cell>
          <cell r="D31" t="str">
            <v>MRG</v>
          </cell>
          <cell r="E31" t="str">
            <v>COUT HG PROJET CHORUS</v>
          </cell>
          <cell r="F31" t="str">
            <v>XXX</v>
          </cell>
          <cell r="G31" t="str">
            <v>XXX</v>
          </cell>
          <cell r="H31" t="str">
            <v>XXX</v>
          </cell>
          <cell r="I31" t="str">
            <v>XXX</v>
          </cell>
          <cell r="J31" t="str">
            <v>XXX</v>
          </cell>
          <cell r="K31" t="str">
            <v>XXX</v>
          </cell>
          <cell r="L31" t="str">
            <v>XXX</v>
          </cell>
          <cell r="M31" t="str">
            <v>XXX</v>
          </cell>
          <cell r="N31" t="str">
            <v>XXX</v>
          </cell>
          <cell r="O31" t="e">
            <v>#REF!</v>
          </cell>
          <cell r="P31" t="str">
            <v>XXX</v>
          </cell>
          <cell r="Q31" t="str">
            <v>XXX</v>
          </cell>
          <cell r="R31" t="str">
            <v>XXX</v>
          </cell>
          <cell r="S31" t="str">
            <v>XXX</v>
          </cell>
          <cell r="T31" t="str">
            <v>XXX</v>
          </cell>
          <cell r="U31" t="str">
            <v>XXX</v>
          </cell>
          <cell r="V31" t="str">
            <v>XXX</v>
          </cell>
          <cell r="W31" t="str">
            <v>XXX</v>
          </cell>
          <cell r="X31" t="str">
            <v>XXX</v>
          </cell>
        </row>
        <row r="32">
          <cell r="A32">
            <v>0</v>
          </cell>
          <cell r="B32" t="str">
            <v>ASIE</v>
          </cell>
          <cell r="C32" t="str">
            <v>HONG KONG</v>
          </cell>
          <cell r="D32" t="str">
            <v>MAHK</v>
          </cell>
          <cell r="E32" t="str">
            <v>COUT IG PROJET CHORUS</v>
          </cell>
          <cell r="F32" t="str">
            <v>XXX</v>
          </cell>
          <cell r="G32" t="str">
            <v>XXX</v>
          </cell>
          <cell r="H32" t="str">
            <v>XXX</v>
          </cell>
          <cell r="I32" t="str">
            <v>XXX</v>
          </cell>
          <cell r="J32" t="str">
            <v>XXX</v>
          </cell>
          <cell r="K32" t="str">
            <v>XXX</v>
          </cell>
          <cell r="L32" t="str">
            <v>XXX</v>
          </cell>
          <cell r="M32" t="str">
            <v>XXX</v>
          </cell>
          <cell r="N32" t="str">
            <v>XXX</v>
          </cell>
          <cell r="O32" t="e">
            <v>#REF!</v>
          </cell>
          <cell r="P32" t="str">
            <v>XXX</v>
          </cell>
          <cell r="Q32" t="str">
            <v>XXX</v>
          </cell>
          <cell r="R32" t="str">
            <v>XXX</v>
          </cell>
          <cell r="S32" t="str">
            <v>XXX</v>
          </cell>
          <cell r="T32" t="str">
            <v>XXX</v>
          </cell>
          <cell r="U32" t="str">
            <v>XXX</v>
          </cell>
          <cell r="V32" t="str">
            <v>XXX</v>
          </cell>
          <cell r="W32" t="str">
            <v>XXX</v>
          </cell>
          <cell r="X32" t="str">
            <v>XXX</v>
          </cell>
        </row>
        <row r="33">
          <cell r="A33">
            <v>0</v>
          </cell>
          <cell r="B33" t="str">
            <v>EUR</v>
          </cell>
          <cell r="C33" t="str">
            <v>HONGRIE</v>
          </cell>
          <cell r="D33" t="str">
            <v>MMK</v>
          </cell>
          <cell r="E33" t="str">
            <v>COUT HG PROJET XAO</v>
          </cell>
          <cell r="F33" t="str">
            <v>XXX</v>
          </cell>
          <cell r="G33" t="str">
            <v>XXX</v>
          </cell>
          <cell r="H33" t="str">
            <v>XXX</v>
          </cell>
          <cell r="I33" t="str">
            <v>XXX</v>
          </cell>
          <cell r="J33" t="str">
            <v>XXX</v>
          </cell>
          <cell r="K33" t="str">
            <v>XXX</v>
          </cell>
          <cell r="L33" t="str">
            <v>XXX</v>
          </cell>
          <cell r="M33" t="str">
            <v>XXX</v>
          </cell>
          <cell r="N33" t="str">
            <v>XXX</v>
          </cell>
          <cell r="O33" t="e">
            <v>#REF!</v>
          </cell>
          <cell r="P33" t="str">
            <v>XXX</v>
          </cell>
          <cell r="Q33" t="str">
            <v>XXX</v>
          </cell>
          <cell r="R33" t="str">
            <v>XXX</v>
          </cell>
          <cell r="S33" t="str">
            <v>XXX</v>
          </cell>
          <cell r="T33" t="str">
            <v>XXX</v>
          </cell>
          <cell r="U33" t="str">
            <v>XXX</v>
          </cell>
          <cell r="V33" t="str">
            <v>XXX</v>
          </cell>
          <cell r="W33" t="str">
            <v>XXX</v>
          </cell>
          <cell r="X33" t="str">
            <v>XXX</v>
          </cell>
        </row>
        <row r="34">
          <cell r="A34">
            <v>0</v>
          </cell>
          <cell r="B34" t="str">
            <v>EUR</v>
          </cell>
          <cell r="C34" t="str">
            <v>DANEMARK</v>
          </cell>
          <cell r="D34" t="str">
            <v>MGK</v>
          </cell>
          <cell r="E34" t="str">
            <v>COUT IG PROJET XAO</v>
          </cell>
          <cell r="F34" t="str">
            <v>XXX</v>
          </cell>
          <cell r="G34" t="str">
            <v>XXX</v>
          </cell>
          <cell r="H34" t="str">
            <v>XXX</v>
          </cell>
          <cell r="I34" t="str">
            <v>XXX</v>
          </cell>
          <cell r="J34" t="str">
            <v>XXX</v>
          </cell>
          <cell r="K34" t="str">
            <v>XXX</v>
          </cell>
          <cell r="L34" t="str">
            <v>XXX</v>
          </cell>
          <cell r="M34" t="str">
            <v>XXX</v>
          </cell>
          <cell r="N34" t="str">
            <v>XXX</v>
          </cell>
          <cell r="O34" t="e">
            <v>#REF!</v>
          </cell>
          <cell r="P34" t="str">
            <v>XXX</v>
          </cell>
          <cell r="Q34" t="str">
            <v>XXX</v>
          </cell>
          <cell r="R34" t="str">
            <v>XXX</v>
          </cell>
          <cell r="S34" t="str">
            <v>XXX</v>
          </cell>
          <cell r="T34" t="str">
            <v>XXX</v>
          </cell>
          <cell r="U34" t="str">
            <v>XXX</v>
          </cell>
          <cell r="V34" t="str">
            <v>XXX</v>
          </cell>
          <cell r="W34" t="str">
            <v>XXX</v>
          </cell>
          <cell r="X34" t="str">
            <v>XXX</v>
          </cell>
        </row>
        <row r="35">
          <cell r="A35">
            <v>0</v>
          </cell>
          <cell r="B35" t="str">
            <v>EUR</v>
          </cell>
          <cell r="C35" t="str">
            <v>POLOGNE</v>
          </cell>
          <cell r="D35" t="str">
            <v>POLSKA</v>
          </cell>
          <cell r="E35" t="str">
            <v>COUT HG PROJET RDI</v>
          </cell>
          <cell r="F35" t="str">
            <v>XXX</v>
          </cell>
          <cell r="G35" t="str">
            <v>XXX</v>
          </cell>
          <cell r="H35" t="str">
            <v>XXX</v>
          </cell>
          <cell r="I35" t="str">
            <v>XXX</v>
          </cell>
          <cell r="J35" t="str">
            <v>XXX</v>
          </cell>
          <cell r="K35" t="str">
            <v>XXX</v>
          </cell>
          <cell r="L35" t="str">
            <v>XXX</v>
          </cell>
          <cell r="M35" t="str">
            <v>XXX</v>
          </cell>
          <cell r="N35" t="str">
            <v>XXX</v>
          </cell>
          <cell r="O35" t="e">
            <v>#REF!</v>
          </cell>
          <cell r="P35" t="str">
            <v>XXX</v>
          </cell>
          <cell r="Q35" t="str">
            <v>XXX</v>
          </cell>
          <cell r="R35" t="str">
            <v>XXX</v>
          </cell>
          <cell r="S35" t="str">
            <v>XXX</v>
          </cell>
          <cell r="T35" t="str">
            <v>XXX</v>
          </cell>
          <cell r="U35" t="str">
            <v>XXX</v>
          </cell>
          <cell r="V35" t="str">
            <v>XXX</v>
          </cell>
          <cell r="W35" t="str">
            <v>XXX</v>
          </cell>
          <cell r="X35" t="str">
            <v>XXX</v>
          </cell>
        </row>
        <row r="36">
          <cell r="A36">
            <v>0</v>
          </cell>
          <cell r="B36" t="str">
            <v>EUR</v>
          </cell>
          <cell r="C36" t="str">
            <v>TCHEQUIE</v>
          </cell>
          <cell r="D36" t="str">
            <v>MCR</v>
          </cell>
          <cell r="E36" t="str">
            <v>COUT IG PROJET RDI</v>
          </cell>
          <cell r="F36" t="str">
            <v>XXX</v>
          </cell>
          <cell r="G36" t="str">
            <v>XXX</v>
          </cell>
          <cell r="H36" t="str">
            <v>XXX</v>
          </cell>
          <cell r="I36" t="str">
            <v>XXX</v>
          </cell>
          <cell r="J36" t="str">
            <v>XXX</v>
          </cell>
          <cell r="K36" t="str">
            <v>XXX</v>
          </cell>
          <cell r="L36" t="str">
            <v>XXX</v>
          </cell>
          <cell r="M36" t="str">
            <v>XXX</v>
          </cell>
          <cell r="N36" t="str">
            <v>XXX</v>
          </cell>
          <cell r="O36" t="e">
            <v>#REF!</v>
          </cell>
          <cell r="P36" t="str">
            <v>XXX</v>
          </cell>
          <cell r="Q36" t="str">
            <v>XXX</v>
          </cell>
          <cell r="R36" t="str">
            <v>XXX</v>
          </cell>
          <cell r="S36" t="str">
            <v>XXX</v>
          </cell>
          <cell r="T36" t="str">
            <v>XXX</v>
          </cell>
          <cell r="U36" t="str">
            <v>XXX</v>
          </cell>
          <cell r="V36" t="str">
            <v>XXX</v>
          </cell>
          <cell r="W36" t="str">
            <v>XXX</v>
          </cell>
          <cell r="X36" t="str">
            <v>XXX</v>
          </cell>
        </row>
        <row r="37">
          <cell r="A37">
            <v>0</v>
          </cell>
          <cell r="B37" t="str">
            <v>EUR</v>
          </cell>
          <cell r="C37" t="str">
            <v>FINLANDE</v>
          </cell>
          <cell r="D37" t="str">
            <v>MF</v>
          </cell>
          <cell r="E37" t="str">
            <v>COUT HG AUTRES PROJETS</v>
          </cell>
          <cell r="F37" t="str">
            <v>XXX</v>
          </cell>
          <cell r="G37" t="str">
            <v>XXX</v>
          </cell>
          <cell r="H37" t="str">
            <v>XXX</v>
          </cell>
          <cell r="I37" t="str">
            <v>XXX</v>
          </cell>
          <cell r="J37" t="str">
            <v>XXX</v>
          </cell>
          <cell r="K37" t="str">
            <v>XXX</v>
          </cell>
          <cell r="L37" t="str">
            <v>XXX</v>
          </cell>
          <cell r="M37" t="str">
            <v>XXX</v>
          </cell>
          <cell r="N37" t="str">
            <v>XXX</v>
          </cell>
          <cell r="O37" t="e">
            <v>#REF!</v>
          </cell>
          <cell r="P37" t="str">
            <v>XXX</v>
          </cell>
          <cell r="Q37" t="str">
            <v>XXX</v>
          </cell>
          <cell r="R37" t="str">
            <v>XXX</v>
          </cell>
          <cell r="S37" t="str">
            <v>XXX</v>
          </cell>
          <cell r="T37" t="str">
            <v>XXX</v>
          </cell>
          <cell r="U37" t="str">
            <v>XXX</v>
          </cell>
          <cell r="V37" t="str">
            <v>XXX</v>
          </cell>
          <cell r="W37" t="str">
            <v>XXX</v>
          </cell>
          <cell r="X37" t="str">
            <v>XXX</v>
          </cell>
        </row>
        <row r="38">
          <cell r="A38">
            <v>0</v>
          </cell>
          <cell r="B38" t="str">
            <v>EUR</v>
          </cell>
          <cell r="C38" t="str">
            <v>GRECE</v>
          </cell>
          <cell r="D38" t="str">
            <v>ELASTIKA</v>
          </cell>
          <cell r="E38" t="str">
            <v>COUT IG AUTRES PROJETS</v>
          </cell>
          <cell r="F38" t="str">
            <v>XXX</v>
          </cell>
          <cell r="G38" t="str">
            <v>XXX</v>
          </cell>
          <cell r="H38" t="str">
            <v>XXX</v>
          </cell>
          <cell r="I38" t="str">
            <v>XXX</v>
          </cell>
          <cell r="J38" t="str">
            <v>XXX</v>
          </cell>
          <cell r="K38" t="str">
            <v>XXX</v>
          </cell>
          <cell r="L38" t="str">
            <v>XXX</v>
          </cell>
          <cell r="M38" t="str">
            <v>XXX</v>
          </cell>
          <cell r="N38" t="str">
            <v>XXX</v>
          </cell>
          <cell r="O38" t="e">
            <v>#REF!</v>
          </cell>
          <cell r="P38" t="str">
            <v>XXX</v>
          </cell>
          <cell r="Q38" t="str">
            <v>XXX</v>
          </cell>
          <cell r="R38" t="str">
            <v>XXX</v>
          </cell>
          <cell r="S38" t="str">
            <v>XXX</v>
          </cell>
          <cell r="T38" t="str">
            <v>XXX</v>
          </cell>
          <cell r="U38" t="str">
            <v>XXX</v>
          </cell>
          <cell r="V38" t="str">
            <v>XXX</v>
          </cell>
          <cell r="W38" t="str">
            <v>XXX</v>
          </cell>
          <cell r="X38" t="str">
            <v>XXX</v>
          </cell>
        </row>
        <row r="39">
          <cell r="A39">
            <v>0</v>
          </cell>
          <cell r="B39" t="str">
            <v>ASIE</v>
          </cell>
          <cell r="C39" t="str">
            <v>SINGAPOUR</v>
          </cell>
          <cell r="D39" t="str">
            <v>MASC</v>
          </cell>
          <cell r="E39" t="str">
            <v>COUT HG TOUS PROJETS</v>
          </cell>
          <cell r="F39" t="str">
            <v>XXX</v>
          </cell>
          <cell r="G39" t="str">
            <v>XXX</v>
          </cell>
          <cell r="H39" t="str">
            <v>XXX</v>
          </cell>
          <cell r="I39" t="str">
            <v>XXX</v>
          </cell>
          <cell r="J39" t="str">
            <v>XXX</v>
          </cell>
          <cell r="K39" t="str">
            <v>XXX</v>
          </cell>
          <cell r="L39" t="str">
            <v>XXX</v>
          </cell>
          <cell r="M39" t="str">
            <v>XXX</v>
          </cell>
          <cell r="N39" t="str">
            <v>XXX</v>
          </cell>
          <cell r="O39" t="e">
            <v>#REF!</v>
          </cell>
          <cell r="P39" t="str">
            <v>XXX</v>
          </cell>
          <cell r="Q39" t="str">
            <v>XXX</v>
          </cell>
          <cell r="R39" t="str">
            <v>XXX</v>
          </cell>
          <cell r="S39" t="str">
            <v>XXX</v>
          </cell>
          <cell r="T39" t="str">
            <v>XXX</v>
          </cell>
          <cell r="U39" t="str">
            <v>XXX</v>
          </cell>
          <cell r="V39" t="str">
            <v>XXX</v>
          </cell>
          <cell r="W39" t="str">
            <v>XXX</v>
          </cell>
          <cell r="X39" t="str">
            <v>XXX</v>
          </cell>
        </row>
        <row r="40">
          <cell r="A40">
            <v>0</v>
          </cell>
          <cell r="B40" t="str">
            <v>ASIE</v>
          </cell>
          <cell r="C40" t="str">
            <v>COREE</v>
          </cell>
          <cell r="D40" t="str">
            <v>MKCL</v>
          </cell>
          <cell r="E40" t="str">
            <v>COUT IG TOUS PROJETS</v>
          </cell>
          <cell r="F40" t="str">
            <v>XXX</v>
          </cell>
          <cell r="G40" t="str">
            <v>XXX</v>
          </cell>
          <cell r="H40" t="str">
            <v>XXX</v>
          </cell>
          <cell r="I40" t="str">
            <v>XXX</v>
          </cell>
          <cell r="J40" t="str">
            <v>XXX</v>
          </cell>
          <cell r="K40" t="str">
            <v>XXX</v>
          </cell>
          <cell r="L40" t="str">
            <v>XXX</v>
          </cell>
          <cell r="M40" t="str">
            <v>XXX</v>
          </cell>
          <cell r="N40" t="str">
            <v>XXX</v>
          </cell>
          <cell r="O40" t="e">
            <v>#REF!</v>
          </cell>
          <cell r="P40" t="str">
            <v>XXX</v>
          </cell>
          <cell r="Q40" t="str">
            <v>XXX</v>
          </cell>
          <cell r="R40" t="str">
            <v>XXX</v>
          </cell>
          <cell r="S40" t="str">
            <v>XXX</v>
          </cell>
          <cell r="T40" t="str">
            <v>XXX</v>
          </cell>
          <cell r="U40" t="str">
            <v>XXX</v>
          </cell>
          <cell r="V40" t="str">
            <v>XXX</v>
          </cell>
          <cell r="W40" t="str">
            <v>XXX</v>
          </cell>
          <cell r="X40" t="str">
            <v>XXX</v>
          </cell>
        </row>
        <row r="41">
          <cell r="A41">
            <v>0</v>
          </cell>
          <cell r="B41" t="str">
            <v>ADS</v>
          </cell>
          <cell r="C41" t="str">
            <v>BRESIL</v>
          </cell>
          <cell r="D41" t="str">
            <v>MESCIE</v>
          </cell>
          <cell r="E41" t="str">
            <v>454-MESCIE</v>
          </cell>
          <cell r="F41" t="str">
            <v>XXX</v>
          </cell>
          <cell r="G41" t="str">
            <v>XXX</v>
          </cell>
          <cell r="H41" t="str">
            <v>XXX</v>
          </cell>
          <cell r="I41" t="str">
            <v>XXX</v>
          </cell>
          <cell r="J41" t="str">
            <v>XXX</v>
          </cell>
          <cell r="K41" t="str">
            <v>XXX</v>
          </cell>
          <cell r="L41" t="str">
            <v>XXX</v>
          </cell>
          <cell r="M41" t="str">
            <v>XXX</v>
          </cell>
          <cell r="N41" t="str">
            <v>XXX</v>
          </cell>
          <cell r="O41" t="e">
            <v>#REF!</v>
          </cell>
          <cell r="P41" t="str">
            <v>XXX</v>
          </cell>
          <cell r="Q41" t="str">
            <v>XXX</v>
          </cell>
          <cell r="R41" t="str">
            <v>XXX</v>
          </cell>
          <cell r="S41" t="str">
            <v>XXX</v>
          </cell>
          <cell r="T41" t="str">
            <v>XXX</v>
          </cell>
          <cell r="U41" t="str">
            <v>XXX</v>
          </cell>
          <cell r="V41" t="str">
            <v>XXX</v>
          </cell>
          <cell r="W41" t="str">
            <v>XXX</v>
          </cell>
          <cell r="X41" t="str">
            <v>XXX</v>
          </cell>
        </row>
        <row r="42">
          <cell r="A42">
            <v>0</v>
          </cell>
          <cell r="B42" t="str">
            <v>EUR</v>
          </cell>
          <cell r="C42" t="str">
            <v>SLOVAQUIE</v>
          </cell>
          <cell r="D42" t="str">
            <v>MSB</v>
          </cell>
          <cell r="E42" t="str">
            <v>457-MSB (SLOVAQUIE)</v>
          </cell>
          <cell r="F42" t="str">
            <v>XXX</v>
          </cell>
          <cell r="G42" t="str">
            <v>XXX</v>
          </cell>
          <cell r="H42" t="str">
            <v>XXX</v>
          </cell>
          <cell r="I42" t="str">
            <v>XXX</v>
          </cell>
          <cell r="J42" t="str">
            <v>XXX</v>
          </cell>
          <cell r="K42" t="str">
            <v>XXX</v>
          </cell>
          <cell r="L42" t="str">
            <v>XXX</v>
          </cell>
          <cell r="M42" t="str">
            <v>XXX</v>
          </cell>
          <cell r="N42" t="str">
            <v>XXX</v>
          </cell>
          <cell r="O42" t="e">
            <v>#REF!</v>
          </cell>
          <cell r="P42" t="str">
            <v>XXX</v>
          </cell>
          <cell r="Q42" t="str">
            <v>XXX</v>
          </cell>
          <cell r="R42" t="str">
            <v>XXX</v>
          </cell>
          <cell r="S42" t="str">
            <v>XXX</v>
          </cell>
          <cell r="T42" t="str">
            <v>XXX</v>
          </cell>
          <cell r="U42" t="str">
            <v>XXX</v>
          </cell>
          <cell r="V42" t="str">
            <v>XXX</v>
          </cell>
          <cell r="W42" t="str">
            <v>XXX</v>
          </cell>
          <cell r="X42" t="str">
            <v>XXX</v>
          </cell>
        </row>
        <row r="43">
          <cell r="A43">
            <v>0</v>
          </cell>
          <cell r="B43" t="str">
            <v>EUR</v>
          </cell>
          <cell r="C43" t="str">
            <v>SLOVENIE</v>
          </cell>
          <cell r="D43" t="str">
            <v>MSD</v>
          </cell>
          <cell r="E43" t="str">
            <v>458-MSD (SLOVENIE)</v>
          </cell>
          <cell r="F43" t="str">
            <v>XXX</v>
          </cell>
          <cell r="G43" t="str">
            <v>XXX</v>
          </cell>
          <cell r="H43" t="str">
            <v>XXX</v>
          </cell>
          <cell r="I43" t="str">
            <v>XXX</v>
          </cell>
          <cell r="J43" t="str">
            <v>XXX</v>
          </cell>
          <cell r="K43" t="str">
            <v>XXX</v>
          </cell>
          <cell r="L43" t="str">
            <v>XXX</v>
          </cell>
          <cell r="M43" t="str">
            <v>XXX</v>
          </cell>
          <cell r="N43" t="str">
            <v>XXX</v>
          </cell>
          <cell r="O43" t="e">
            <v>#REF!</v>
          </cell>
          <cell r="P43" t="str">
            <v>XXX</v>
          </cell>
          <cell r="Q43" t="str">
            <v>XXX</v>
          </cell>
          <cell r="R43" t="str">
            <v>XXX</v>
          </cell>
          <cell r="S43" t="str">
            <v>XXX</v>
          </cell>
          <cell r="T43" t="str">
            <v>XXX</v>
          </cell>
          <cell r="U43" t="str">
            <v>XXX</v>
          </cell>
          <cell r="V43" t="str">
            <v>XXX</v>
          </cell>
          <cell r="W43" t="str">
            <v>XXX</v>
          </cell>
          <cell r="X43" t="str">
            <v>XXX</v>
          </cell>
        </row>
        <row r="44">
          <cell r="A44">
            <v>0</v>
          </cell>
          <cell r="B44" t="str">
            <v>EUR</v>
          </cell>
          <cell r="C44" t="str">
            <v>NORVEGE</v>
          </cell>
          <cell r="D44" t="str">
            <v>NMG</v>
          </cell>
          <cell r="E44" t="str">
            <v>460-NMG (NORVEGE)</v>
          </cell>
          <cell r="F44" t="str">
            <v>XXX</v>
          </cell>
          <cell r="G44" t="str">
            <v>XXX</v>
          </cell>
          <cell r="H44" t="str">
            <v>XXX</v>
          </cell>
          <cell r="I44" t="str">
            <v>XXX</v>
          </cell>
          <cell r="J44" t="str">
            <v>XXX</v>
          </cell>
          <cell r="K44" t="str">
            <v>XXX</v>
          </cell>
          <cell r="L44" t="str">
            <v>XXX</v>
          </cell>
          <cell r="M44" t="str">
            <v>XXX</v>
          </cell>
          <cell r="N44" t="str">
            <v>XXX</v>
          </cell>
          <cell r="O44" t="e">
            <v>#REF!</v>
          </cell>
          <cell r="P44" t="str">
            <v>XXX</v>
          </cell>
          <cell r="Q44" t="str">
            <v>XXX</v>
          </cell>
          <cell r="R44" t="str">
            <v>XXX</v>
          </cell>
          <cell r="S44" t="str">
            <v>XXX</v>
          </cell>
          <cell r="T44" t="str">
            <v>XXX</v>
          </cell>
          <cell r="U44" t="str">
            <v>XXX</v>
          </cell>
          <cell r="V44" t="str">
            <v>XXX</v>
          </cell>
          <cell r="W44" t="str">
            <v>XXX</v>
          </cell>
          <cell r="X44" t="str">
            <v>XXX</v>
          </cell>
        </row>
        <row r="45">
          <cell r="A45">
            <v>0</v>
          </cell>
          <cell r="B45" t="str">
            <v>EUR</v>
          </cell>
          <cell r="C45" t="str">
            <v>SUEDE</v>
          </cell>
          <cell r="D45" t="str">
            <v>MG</v>
          </cell>
          <cell r="E45" t="str">
            <v>464-MG (SUEDE)</v>
          </cell>
          <cell r="F45" t="str">
            <v>XXX</v>
          </cell>
          <cell r="G45" t="str">
            <v>XXX</v>
          </cell>
          <cell r="H45" t="str">
            <v>XXX</v>
          </cell>
          <cell r="I45" t="str">
            <v>XXX</v>
          </cell>
          <cell r="J45" t="str">
            <v>XXX</v>
          </cell>
          <cell r="K45" t="str">
            <v>XXX</v>
          </cell>
          <cell r="L45" t="str">
            <v>XXX</v>
          </cell>
          <cell r="M45" t="str">
            <v>XXX</v>
          </cell>
          <cell r="N45" t="str">
            <v>XXX</v>
          </cell>
          <cell r="O45" t="e">
            <v>#REF!</v>
          </cell>
          <cell r="P45" t="str">
            <v>XXX</v>
          </cell>
          <cell r="Q45" t="str">
            <v>XXX</v>
          </cell>
          <cell r="R45" t="str">
            <v>XXX</v>
          </cell>
          <cell r="S45" t="str">
            <v>XXX</v>
          </cell>
          <cell r="T45" t="str">
            <v>XXX</v>
          </cell>
          <cell r="U45" t="str">
            <v>XXX</v>
          </cell>
          <cell r="V45" t="str">
            <v>XXX</v>
          </cell>
          <cell r="W45" t="str">
            <v>XXX</v>
          </cell>
          <cell r="X45" t="str">
            <v>XXX</v>
          </cell>
        </row>
        <row r="46">
          <cell r="A46">
            <v>0</v>
          </cell>
          <cell r="B46" t="str">
            <v>EUR</v>
          </cell>
          <cell r="C46" t="str">
            <v>SUISSE</v>
          </cell>
          <cell r="D46" t="str">
            <v>SAPM</v>
          </cell>
          <cell r="E46" t="str">
            <v>465-SAPM (SUISSE)</v>
          </cell>
          <cell r="F46" t="str">
            <v>XXX</v>
          </cell>
          <cell r="G46" t="str">
            <v>XXX</v>
          </cell>
          <cell r="H46" t="str">
            <v>XXX</v>
          </cell>
          <cell r="I46" t="str">
            <v>XXX</v>
          </cell>
          <cell r="J46" t="str">
            <v>XXX</v>
          </cell>
          <cell r="K46" t="str">
            <v>XXX</v>
          </cell>
          <cell r="L46" t="str">
            <v>XXX</v>
          </cell>
          <cell r="M46" t="str">
            <v>XXX</v>
          </cell>
          <cell r="N46" t="str">
            <v>XXX</v>
          </cell>
          <cell r="O46" t="e">
            <v>#REF!</v>
          </cell>
          <cell r="P46" t="str">
            <v>XXX</v>
          </cell>
          <cell r="Q46" t="str">
            <v>XXX</v>
          </cell>
          <cell r="R46" t="str">
            <v>XXX</v>
          </cell>
          <cell r="S46" t="str">
            <v>XXX</v>
          </cell>
          <cell r="T46" t="str">
            <v>XXX</v>
          </cell>
          <cell r="U46" t="str">
            <v>XXX</v>
          </cell>
          <cell r="V46" t="str">
            <v>XXX</v>
          </cell>
          <cell r="W46" t="str">
            <v>XXX</v>
          </cell>
          <cell r="X46" t="str">
            <v>XXX</v>
          </cell>
        </row>
        <row r="47">
          <cell r="A47">
            <v>0</v>
          </cell>
          <cell r="B47" t="str">
            <v>ASIE</v>
          </cell>
          <cell r="C47" t="str">
            <v>JAPON</v>
          </cell>
          <cell r="D47" t="str">
            <v>MTBT</v>
          </cell>
          <cell r="E47" t="str">
            <v>471-MTBT (JAPON)</v>
          </cell>
          <cell r="F47" t="str">
            <v>XXX</v>
          </cell>
          <cell r="G47" t="str">
            <v>XXX</v>
          </cell>
          <cell r="H47" t="str">
            <v>XXX</v>
          </cell>
          <cell r="I47" t="str">
            <v>XXX</v>
          </cell>
          <cell r="J47" t="str">
            <v>XXX</v>
          </cell>
          <cell r="K47" t="str">
            <v>XXX</v>
          </cell>
          <cell r="L47" t="str">
            <v>XXX</v>
          </cell>
          <cell r="M47" t="str">
            <v>XXX</v>
          </cell>
          <cell r="N47" t="str">
            <v>XXX</v>
          </cell>
          <cell r="O47" t="e">
            <v>#REF!</v>
          </cell>
          <cell r="P47" t="str">
            <v>XXX</v>
          </cell>
          <cell r="Q47" t="str">
            <v>XXX</v>
          </cell>
          <cell r="R47" t="str">
            <v>XXX</v>
          </cell>
          <cell r="S47" t="str">
            <v>XXX</v>
          </cell>
          <cell r="T47" t="str">
            <v>XXX</v>
          </cell>
          <cell r="U47" t="str">
            <v>XXX</v>
          </cell>
          <cell r="V47" t="str">
            <v>XXX</v>
          </cell>
          <cell r="W47" t="str">
            <v>XXX</v>
          </cell>
          <cell r="X47" t="str">
            <v>XXX</v>
          </cell>
        </row>
        <row r="48">
          <cell r="A48">
            <v>0</v>
          </cell>
          <cell r="B48" t="str">
            <v>ADS</v>
          </cell>
          <cell r="C48" t="str">
            <v>CHILI</v>
          </cell>
          <cell r="D48" t="str">
            <v>CHILI</v>
          </cell>
          <cell r="E48" t="str">
            <v>476-CHILI</v>
          </cell>
          <cell r="F48" t="str">
            <v>XXX</v>
          </cell>
          <cell r="G48" t="str">
            <v>XXX</v>
          </cell>
          <cell r="H48" t="str">
            <v>XXX</v>
          </cell>
          <cell r="I48" t="str">
            <v>XXX</v>
          </cell>
          <cell r="J48" t="str">
            <v>XXX</v>
          </cell>
          <cell r="K48" t="str">
            <v>XXX</v>
          </cell>
          <cell r="L48" t="str">
            <v>XXX</v>
          </cell>
          <cell r="M48" t="str">
            <v>XXX</v>
          </cell>
          <cell r="N48" t="str">
            <v>XXX</v>
          </cell>
          <cell r="O48" t="e">
            <v>#REF!</v>
          </cell>
          <cell r="P48" t="str">
            <v>XXX</v>
          </cell>
          <cell r="Q48" t="str">
            <v>XXX</v>
          </cell>
          <cell r="R48" t="str">
            <v>XXX</v>
          </cell>
          <cell r="S48" t="str">
            <v>XXX</v>
          </cell>
          <cell r="T48" t="str">
            <v>XXX</v>
          </cell>
          <cell r="U48" t="str">
            <v>XXX</v>
          </cell>
          <cell r="V48" t="str">
            <v>XXX</v>
          </cell>
          <cell r="W48" t="str">
            <v>XXX</v>
          </cell>
          <cell r="X48" t="str">
            <v>XXX</v>
          </cell>
        </row>
        <row r="49">
          <cell r="A49">
            <v>0</v>
          </cell>
          <cell r="B49" t="str">
            <v>EUR</v>
          </cell>
          <cell r="C49" t="str">
            <v>PORTUGAL</v>
          </cell>
          <cell r="D49" t="str">
            <v>LUSO PNEU</v>
          </cell>
          <cell r="E49" t="str">
            <v>477-LUSO PNEU (PORT)</v>
          </cell>
          <cell r="F49" t="str">
            <v>XXX</v>
          </cell>
          <cell r="G49" t="str">
            <v>XXX</v>
          </cell>
          <cell r="H49" t="str">
            <v>XXX</v>
          </cell>
          <cell r="I49" t="str">
            <v>XXX</v>
          </cell>
          <cell r="J49" t="str">
            <v>XXX</v>
          </cell>
          <cell r="K49" t="str">
            <v>XXX</v>
          </cell>
          <cell r="L49" t="str">
            <v>XXX</v>
          </cell>
          <cell r="M49" t="str">
            <v>XXX</v>
          </cell>
          <cell r="N49" t="str">
            <v>XXX</v>
          </cell>
          <cell r="O49" t="e">
            <v>#REF!</v>
          </cell>
          <cell r="P49" t="str">
            <v>XXX</v>
          </cell>
          <cell r="Q49" t="str">
            <v>XXX</v>
          </cell>
          <cell r="R49" t="str">
            <v>XXX</v>
          </cell>
          <cell r="S49" t="str">
            <v>XXX</v>
          </cell>
          <cell r="T49" t="str">
            <v>XXX</v>
          </cell>
          <cell r="U49" t="str">
            <v>XXX</v>
          </cell>
          <cell r="V49" t="str">
            <v>XXX</v>
          </cell>
          <cell r="W49" t="str">
            <v>XXX</v>
          </cell>
          <cell r="X49" t="str">
            <v>XXX</v>
          </cell>
        </row>
        <row r="50">
          <cell r="A50">
            <v>0</v>
          </cell>
          <cell r="B50" t="str">
            <v>ASIE</v>
          </cell>
          <cell r="C50" t="str">
            <v>JAPON</v>
          </cell>
          <cell r="D50" t="str">
            <v>NMT</v>
          </cell>
          <cell r="E50" t="str">
            <v>478-NMT (JAPON)</v>
          </cell>
          <cell r="F50" t="str">
            <v>XXX</v>
          </cell>
          <cell r="G50" t="str">
            <v>XXX</v>
          </cell>
          <cell r="H50" t="str">
            <v>XXX</v>
          </cell>
          <cell r="I50" t="str">
            <v>XXX</v>
          </cell>
          <cell r="J50" t="str">
            <v>XXX</v>
          </cell>
          <cell r="K50" t="str">
            <v>XXX</v>
          </cell>
          <cell r="L50" t="str">
            <v>XXX</v>
          </cell>
          <cell r="M50" t="str">
            <v>XXX</v>
          </cell>
          <cell r="N50" t="str">
            <v>XXX</v>
          </cell>
          <cell r="O50" t="e">
            <v>#REF!</v>
          </cell>
          <cell r="P50" t="str">
            <v>XXX</v>
          </cell>
          <cell r="Q50" t="str">
            <v>XXX</v>
          </cell>
          <cell r="R50" t="str">
            <v>XXX</v>
          </cell>
          <cell r="S50" t="str">
            <v>XXX</v>
          </cell>
          <cell r="T50" t="str">
            <v>XXX</v>
          </cell>
          <cell r="U50" t="str">
            <v>XXX</v>
          </cell>
          <cell r="V50" t="str">
            <v>XXX</v>
          </cell>
          <cell r="W50" t="str">
            <v>XXX</v>
          </cell>
          <cell r="X50" t="str">
            <v>XXX</v>
          </cell>
        </row>
        <row r="51">
          <cell r="A51">
            <v>0</v>
          </cell>
          <cell r="B51" t="str">
            <v>ADN</v>
          </cell>
          <cell r="C51" t="str">
            <v>USA</v>
          </cell>
          <cell r="D51" t="str">
            <v>MARC</v>
          </cell>
          <cell r="E51" t="str">
            <v>482-MARC (USA)</v>
          </cell>
          <cell r="F51" t="str">
            <v>XXX</v>
          </cell>
          <cell r="G51" t="str">
            <v>XXX</v>
          </cell>
          <cell r="H51" t="str">
            <v>XXX</v>
          </cell>
          <cell r="I51" t="str">
            <v>XXX</v>
          </cell>
          <cell r="J51" t="str">
            <v>XXX</v>
          </cell>
          <cell r="K51" t="str">
            <v>XXX</v>
          </cell>
          <cell r="L51" t="str">
            <v>XXX</v>
          </cell>
          <cell r="M51" t="str">
            <v>XXX</v>
          </cell>
          <cell r="N51" t="str">
            <v>XXX</v>
          </cell>
          <cell r="O51" t="e">
            <v>#REF!</v>
          </cell>
          <cell r="P51" t="str">
            <v>XXX</v>
          </cell>
          <cell r="Q51" t="str">
            <v>XXX</v>
          </cell>
          <cell r="R51" t="str">
            <v>XXX</v>
          </cell>
          <cell r="S51" t="str">
            <v>XXX</v>
          </cell>
          <cell r="T51" t="str">
            <v>XXX</v>
          </cell>
          <cell r="U51" t="str">
            <v>XXX</v>
          </cell>
          <cell r="V51" t="str">
            <v>XXX</v>
          </cell>
          <cell r="W51" t="str">
            <v>XXX</v>
          </cell>
          <cell r="X51" t="str">
            <v>XXX</v>
          </cell>
        </row>
        <row r="52">
          <cell r="A52">
            <v>0</v>
          </cell>
          <cell r="B52" t="str">
            <v>ASIE</v>
          </cell>
          <cell r="C52" t="str">
            <v>TAIWAN</v>
          </cell>
          <cell r="D52" t="str">
            <v>TTL</v>
          </cell>
          <cell r="E52" t="str">
            <v>483-TTL</v>
          </cell>
          <cell r="F52" t="str">
            <v>XXX</v>
          </cell>
          <cell r="G52" t="str">
            <v>XXX</v>
          </cell>
          <cell r="H52" t="str">
            <v>XXX</v>
          </cell>
          <cell r="I52" t="str">
            <v>XXX</v>
          </cell>
          <cell r="J52" t="str">
            <v>XXX</v>
          </cell>
          <cell r="K52" t="str">
            <v>XXX</v>
          </cell>
          <cell r="L52" t="str">
            <v>XXX</v>
          </cell>
          <cell r="M52" t="str">
            <v>XXX</v>
          </cell>
          <cell r="N52" t="str">
            <v>XXX</v>
          </cell>
          <cell r="O52" t="e">
            <v>#REF!</v>
          </cell>
          <cell r="P52" t="str">
            <v>XXX</v>
          </cell>
          <cell r="Q52" t="str">
            <v>XXX</v>
          </cell>
          <cell r="R52" t="str">
            <v>XXX</v>
          </cell>
          <cell r="S52" t="str">
            <v>XXX</v>
          </cell>
          <cell r="T52" t="str">
            <v>XXX</v>
          </cell>
          <cell r="U52" t="str">
            <v>XXX</v>
          </cell>
          <cell r="V52" t="str">
            <v>XXX</v>
          </cell>
          <cell r="W52" t="str">
            <v>XXX</v>
          </cell>
          <cell r="X52" t="str">
            <v>XXX</v>
          </cell>
        </row>
        <row r="53">
          <cell r="A53">
            <v>0</v>
          </cell>
          <cell r="B53" t="str">
            <v>EUR</v>
          </cell>
          <cell r="C53" t="str">
            <v>FRANCE</v>
          </cell>
          <cell r="D53" t="str">
            <v>MAS</v>
          </cell>
          <cell r="E53" t="str">
            <v>500-MAS (FRANCE)</v>
          </cell>
          <cell r="F53" t="str">
            <v>XXX</v>
          </cell>
          <cell r="G53" t="str">
            <v>XXX</v>
          </cell>
          <cell r="H53" t="str">
            <v>XXX</v>
          </cell>
          <cell r="I53" t="str">
            <v>XXX</v>
          </cell>
          <cell r="J53" t="str">
            <v>XXX</v>
          </cell>
          <cell r="K53" t="str">
            <v>XXX</v>
          </cell>
          <cell r="L53" t="str">
            <v>XXX</v>
          </cell>
          <cell r="M53" t="str">
            <v>XXX</v>
          </cell>
          <cell r="N53" t="str">
            <v>XXX</v>
          </cell>
          <cell r="O53" t="e">
            <v>#REF!</v>
          </cell>
          <cell r="P53" t="str">
            <v>XXX</v>
          </cell>
          <cell r="Q53" t="str">
            <v>XXX</v>
          </cell>
          <cell r="R53" t="str">
            <v>XXX</v>
          </cell>
          <cell r="S53" t="str">
            <v>XXX</v>
          </cell>
          <cell r="T53" t="str">
            <v>XXX</v>
          </cell>
          <cell r="U53" t="str">
            <v>XXX</v>
          </cell>
          <cell r="V53" t="str">
            <v>XXX</v>
          </cell>
          <cell r="W53" t="str">
            <v>XXX</v>
          </cell>
          <cell r="X53" t="str">
            <v>XXX</v>
          </cell>
        </row>
        <row r="54">
          <cell r="A54">
            <v>0</v>
          </cell>
          <cell r="B54" t="str">
            <v>ASIE</v>
          </cell>
          <cell r="C54" t="str">
            <v>AUSTRALIE</v>
          </cell>
          <cell r="D54" t="str">
            <v>MAUS</v>
          </cell>
          <cell r="E54" t="str">
            <v>533-MAUS. AUSTRALIE</v>
          </cell>
          <cell r="F54" t="str">
            <v>XXX</v>
          </cell>
          <cell r="G54" t="str">
            <v>XXX</v>
          </cell>
          <cell r="H54" t="str">
            <v>XXX</v>
          </cell>
          <cell r="I54" t="str">
            <v>XXX</v>
          </cell>
          <cell r="J54" t="str">
            <v>XXX</v>
          </cell>
          <cell r="K54" t="str">
            <v>XXX</v>
          </cell>
          <cell r="L54" t="str">
            <v>XXX</v>
          </cell>
          <cell r="M54" t="str">
            <v>XXX</v>
          </cell>
          <cell r="N54" t="str">
            <v>XXX</v>
          </cell>
          <cell r="O54" t="e">
            <v>#REF!</v>
          </cell>
          <cell r="P54" t="str">
            <v>XXX</v>
          </cell>
          <cell r="Q54" t="str">
            <v>XXX</v>
          </cell>
          <cell r="R54" t="str">
            <v>XXX</v>
          </cell>
          <cell r="S54" t="str">
            <v>XXX</v>
          </cell>
          <cell r="T54" t="str">
            <v>XXX</v>
          </cell>
          <cell r="U54" t="str">
            <v>XXX</v>
          </cell>
          <cell r="V54" t="str">
            <v>XXX</v>
          </cell>
          <cell r="W54" t="str">
            <v>XXX</v>
          </cell>
          <cell r="X54" t="str">
            <v>XXX</v>
          </cell>
        </row>
        <row r="55">
          <cell r="A55">
            <v>0</v>
          </cell>
          <cell r="B55" t="str">
            <v>EUR</v>
          </cell>
          <cell r="C55" t="str">
            <v>FRANCE</v>
          </cell>
          <cell r="D55" t="str">
            <v>TST</v>
          </cell>
          <cell r="E55" t="str">
            <v>535-TST FRANCE</v>
          </cell>
          <cell r="F55" t="str">
            <v>XXX</v>
          </cell>
          <cell r="G55" t="str">
            <v>XXX</v>
          </cell>
          <cell r="H55" t="str">
            <v>XXX</v>
          </cell>
          <cell r="I55" t="str">
            <v>XXX</v>
          </cell>
          <cell r="J55" t="str">
            <v>XXX</v>
          </cell>
          <cell r="K55" t="str">
            <v>XXX</v>
          </cell>
          <cell r="L55" t="str">
            <v>XXX</v>
          </cell>
          <cell r="M55" t="str">
            <v>XXX</v>
          </cell>
          <cell r="N55" t="str">
            <v>XXX</v>
          </cell>
          <cell r="O55" t="e">
            <v>#REF!</v>
          </cell>
          <cell r="P55" t="str">
            <v>XXX</v>
          </cell>
          <cell r="Q55" t="str">
            <v>XXX</v>
          </cell>
          <cell r="R55" t="str">
            <v>XXX</v>
          </cell>
          <cell r="S55" t="str">
            <v>XXX</v>
          </cell>
          <cell r="T55" t="str">
            <v>XXX</v>
          </cell>
          <cell r="U55" t="str">
            <v>XXX</v>
          </cell>
          <cell r="V55" t="str">
            <v>XXX</v>
          </cell>
          <cell r="W55" t="str">
            <v>XXX</v>
          </cell>
          <cell r="X55" t="str">
            <v>XXX</v>
          </cell>
        </row>
        <row r="56">
          <cell r="A56" t="str">
            <v>SMPT</v>
          </cell>
          <cell r="B56" t="str">
            <v>SGANG</v>
          </cell>
          <cell r="C56" t="str">
            <v>SINGAPOUR</v>
          </cell>
          <cell r="D56" t="str">
            <v>SMPT</v>
          </cell>
          <cell r="E56" t="str">
            <v>546-SMPT PRI</v>
          </cell>
          <cell r="F56">
            <v>2897.78</v>
          </cell>
          <cell r="G56">
            <v>1603.73</v>
          </cell>
          <cell r="H56">
            <v>2279.62</v>
          </cell>
          <cell r="I56">
            <v>0</v>
          </cell>
          <cell r="J56">
            <v>0</v>
          </cell>
          <cell r="K56">
            <v>0</v>
          </cell>
          <cell r="L56">
            <v>0</v>
          </cell>
          <cell r="M56">
            <v>0</v>
          </cell>
          <cell r="N56">
            <v>0</v>
          </cell>
          <cell r="O56" t="e">
            <v>#REF!</v>
          </cell>
          <cell r="P56">
            <v>0</v>
          </cell>
          <cell r="Q56">
            <v>0</v>
          </cell>
          <cell r="R56">
            <v>0</v>
          </cell>
          <cell r="S56" t="str">
            <v>XXX</v>
          </cell>
          <cell r="T56" t="str">
            <v>XXX</v>
          </cell>
          <cell r="U56" t="str">
            <v>XXX</v>
          </cell>
          <cell r="V56" t="str">
            <v>XXX</v>
          </cell>
          <cell r="W56" t="str">
            <v>XXX</v>
          </cell>
          <cell r="X56" t="str">
            <v>XXX</v>
          </cell>
        </row>
        <row r="57">
          <cell r="A57">
            <v>0</v>
          </cell>
          <cell r="B57" t="str">
            <v>ASIE</v>
          </cell>
          <cell r="C57" t="str">
            <v>JAPON</v>
          </cell>
          <cell r="D57" t="str">
            <v>MRA</v>
          </cell>
          <cell r="E57" t="str">
            <v>550-MRA B.V. (JAPON)</v>
          </cell>
          <cell r="F57" t="str">
            <v>XXX</v>
          </cell>
          <cell r="G57" t="str">
            <v>XXX</v>
          </cell>
          <cell r="H57" t="str">
            <v>XXX</v>
          </cell>
          <cell r="I57" t="str">
            <v>XXX</v>
          </cell>
          <cell r="J57" t="str">
            <v>XXX</v>
          </cell>
          <cell r="K57" t="str">
            <v>XXX</v>
          </cell>
          <cell r="L57" t="str">
            <v>XXX</v>
          </cell>
          <cell r="M57" t="str">
            <v>XXX</v>
          </cell>
          <cell r="N57" t="str">
            <v>XXX</v>
          </cell>
          <cell r="O57" t="e">
            <v>#REF!</v>
          </cell>
          <cell r="P57" t="str">
            <v>XXX</v>
          </cell>
          <cell r="Q57" t="str">
            <v>XXX</v>
          </cell>
          <cell r="R57" t="str">
            <v>XXX</v>
          </cell>
          <cell r="S57" t="str">
            <v>XXX</v>
          </cell>
          <cell r="T57" t="str">
            <v>XXX</v>
          </cell>
          <cell r="U57" t="str">
            <v>XXX</v>
          </cell>
          <cell r="V57" t="str">
            <v>XXX</v>
          </cell>
          <cell r="W57" t="str">
            <v>XXX</v>
          </cell>
          <cell r="X57" t="str">
            <v>XXX</v>
          </cell>
        </row>
        <row r="58">
          <cell r="A58">
            <v>0</v>
          </cell>
          <cell r="B58" t="str">
            <v>EUR</v>
          </cell>
          <cell r="C58" t="str">
            <v>FRANCE</v>
          </cell>
          <cell r="D58" t="str">
            <v>SEP</v>
          </cell>
          <cell r="E58" t="str">
            <v>559-SEP (FRANCE)</v>
          </cell>
          <cell r="F58" t="str">
            <v>XXX</v>
          </cell>
          <cell r="G58" t="str">
            <v>XXX</v>
          </cell>
          <cell r="H58" t="str">
            <v>XXX</v>
          </cell>
          <cell r="I58" t="str">
            <v>XXX</v>
          </cell>
          <cell r="J58" t="str">
            <v>XXX</v>
          </cell>
          <cell r="K58" t="str">
            <v>XXX</v>
          </cell>
          <cell r="L58" t="str">
            <v>XXX</v>
          </cell>
          <cell r="M58" t="str">
            <v>XXX</v>
          </cell>
          <cell r="N58" t="str">
            <v>XXX</v>
          </cell>
          <cell r="O58" t="e">
            <v>#REF!</v>
          </cell>
          <cell r="P58" t="str">
            <v>XXX</v>
          </cell>
          <cell r="Q58" t="str">
            <v>XXX</v>
          </cell>
          <cell r="R58" t="str">
            <v>XXX</v>
          </cell>
          <cell r="S58" t="str">
            <v>XXX</v>
          </cell>
          <cell r="T58" t="str">
            <v>XXX</v>
          </cell>
          <cell r="U58" t="str">
            <v>XXX</v>
          </cell>
          <cell r="V58" t="str">
            <v>XXX</v>
          </cell>
          <cell r="W58" t="str">
            <v>XXX</v>
          </cell>
          <cell r="X58" t="str">
            <v>XXX</v>
          </cell>
        </row>
        <row r="59">
          <cell r="A59" t="str">
            <v>PA/A</v>
          </cell>
          <cell r="B59" t="str">
            <v>ASIE</v>
          </cell>
          <cell r="C59" t="str">
            <v>SINGAPOUR</v>
          </cell>
          <cell r="D59" t="str">
            <v>MAP</v>
          </cell>
          <cell r="E59" t="str">
            <v>566-MAP CONSO. SINGAP</v>
          </cell>
          <cell r="F59" t="str">
            <v>XXX</v>
          </cell>
          <cell r="G59" t="str">
            <v>XXX</v>
          </cell>
          <cell r="H59" t="str">
            <v>XXX</v>
          </cell>
          <cell r="I59" t="str">
            <v>XXX</v>
          </cell>
          <cell r="J59" t="str">
            <v>XXX</v>
          </cell>
          <cell r="K59" t="str">
            <v>XXX</v>
          </cell>
          <cell r="L59" t="str">
            <v>XXX</v>
          </cell>
          <cell r="M59" t="str">
            <v>XXX</v>
          </cell>
          <cell r="N59" t="str">
            <v>XXX</v>
          </cell>
          <cell r="O59" t="e">
            <v>#REF!</v>
          </cell>
          <cell r="P59" t="str">
            <v>XXX</v>
          </cell>
          <cell r="Q59" t="str">
            <v>XXX</v>
          </cell>
          <cell r="R59" t="str">
            <v>XXX</v>
          </cell>
          <cell r="S59">
            <v>0</v>
          </cell>
          <cell r="T59">
            <v>0</v>
          </cell>
          <cell r="U59">
            <v>0</v>
          </cell>
          <cell r="V59">
            <v>0</v>
          </cell>
          <cell r="W59">
            <v>0</v>
          </cell>
          <cell r="X59">
            <v>0</v>
          </cell>
        </row>
        <row r="60">
          <cell r="A60">
            <v>0</v>
          </cell>
          <cell r="B60" t="str">
            <v>ADN</v>
          </cell>
          <cell r="C60" t="str">
            <v>USA</v>
          </cell>
          <cell r="D60" t="str">
            <v>MRTI</v>
          </cell>
          <cell r="E60" t="str">
            <v>569-MRTI</v>
          </cell>
          <cell r="F60" t="str">
            <v>XXX</v>
          </cell>
          <cell r="G60" t="str">
            <v>XXX</v>
          </cell>
          <cell r="H60" t="str">
            <v>XXX</v>
          </cell>
          <cell r="I60" t="str">
            <v>XXX</v>
          </cell>
          <cell r="J60" t="str">
            <v>XXX</v>
          </cell>
          <cell r="K60" t="str">
            <v>XXX</v>
          </cell>
          <cell r="L60" t="str">
            <v>XXX</v>
          </cell>
          <cell r="M60" t="str">
            <v>XXX</v>
          </cell>
          <cell r="N60" t="str">
            <v>XXX</v>
          </cell>
          <cell r="O60" t="e">
            <v>#REF!</v>
          </cell>
          <cell r="P60" t="str">
            <v>XXX</v>
          </cell>
          <cell r="Q60" t="str">
            <v>XXX</v>
          </cell>
          <cell r="R60" t="str">
            <v>XXX</v>
          </cell>
          <cell r="S60" t="str">
            <v>XXX</v>
          </cell>
          <cell r="T60" t="str">
            <v>XXX</v>
          </cell>
          <cell r="U60" t="str">
            <v>XXX</v>
          </cell>
          <cell r="V60" t="str">
            <v>XXX</v>
          </cell>
          <cell r="W60" t="str">
            <v>XXX</v>
          </cell>
          <cell r="X60" t="str">
            <v>XXX</v>
          </cell>
        </row>
        <row r="61">
          <cell r="A61">
            <v>0</v>
          </cell>
          <cell r="B61" t="str">
            <v>EUR</v>
          </cell>
          <cell r="C61" t="str">
            <v>BELGIQUE</v>
          </cell>
          <cell r="D61" t="str">
            <v>TRINFOV</v>
          </cell>
          <cell r="E61" t="str">
            <v>604-TRINFOV (BEL)</v>
          </cell>
          <cell r="F61" t="str">
            <v>XXX</v>
          </cell>
          <cell r="G61" t="str">
            <v>XXX</v>
          </cell>
          <cell r="H61" t="str">
            <v>XXX</v>
          </cell>
          <cell r="I61" t="str">
            <v>XXX</v>
          </cell>
          <cell r="J61" t="str">
            <v>XXX</v>
          </cell>
          <cell r="K61" t="str">
            <v>XXX</v>
          </cell>
          <cell r="L61" t="str">
            <v>XXX</v>
          </cell>
          <cell r="M61" t="str">
            <v>XXX</v>
          </cell>
          <cell r="N61" t="str">
            <v>XXX</v>
          </cell>
          <cell r="O61" t="e">
            <v>#REF!</v>
          </cell>
          <cell r="P61" t="str">
            <v>XXX</v>
          </cell>
          <cell r="Q61" t="str">
            <v>XXX</v>
          </cell>
          <cell r="R61" t="str">
            <v>XXX</v>
          </cell>
          <cell r="S61" t="str">
            <v>XXX</v>
          </cell>
          <cell r="T61" t="str">
            <v>XXX</v>
          </cell>
          <cell r="U61" t="str">
            <v>XXX</v>
          </cell>
          <cell r="V61" t="str">
            <v>XXX</v>
          </cell>
          <cell r="W61" t="str">
            <v>XXX</v>
          </cell>
          <cell r="X61" t="str">
            <v>XXX</v>
          </cell>
        </row>
        <row r="62">
          <cell r="A62">
            <v>0</v>
          </cell>
          <cell r="B62" t="str">
            <v>EUR</v>
          </cell>
          <cell r="C62" t="str">
            <v>FRANCE</v>
          </cell>
          <cell r="D62" t="str">
            <v>PKSA</v>
          </cell>
          <cell r="E62" t="str">
            <v>700-P.K. SA (FRANCE)</v>
          </cell>
          <cell r="F62" t="str">
            <v>XXX</v>
          </cell>
          <cell r="G62" t="str">
            <v>XXX</v>
          </cell>
          <cell r="H62" t="str">
            <v>XXX</v>
          </cell>
          <cell r="I62" t="str">
            <v>XXX</v>
          </cell>
          <cell r="J62" t="str">
            <v>XXX</v>
          </cell>
          <cell r="K62" t="str">
            <v>XXX</v>
          </cell>
          <cell r="L62" t="str">
            <v>XXX</v>
          </cell>
          <cell r="M62" t="str">
            <v>XXX</v>
          </cell>
          <cell r="N62" t="str">
            <v>XXX</v>
          </cell>
          <cell r="O62" t="e">
            <v>#REF!</v>
          </cell>
          <cell r="P62" t="str">
            <v>XXX</v>
          </cell>
          <cell r="Q62" t="str">
            <v>XXX</v>
          </cell>
          <cell r="R62" t="str">
            <v>XXX</v>
          </cell>
          <cell r="S62">
            <v>0</v>
          </cell>
          <cell r="T62">
            <v>0</v>
          </cell>
          <cell r="U62">
            <v>0</v>
          </cell>
          <cell r="V62">
            <v>0</v>
          </cell>
          <cell r="W62">
            <v>0</v>
          </cell>
          <cell r="X62">
            <v>0</v>
          </cell>
        </row>
        <row r="63">
          <cell r="A63">
            <v>0</v>
          </cell>
          <cell r="B63" t="str">
            <v>EUR</v>
          </cell>
          <cell r="C63" t="str">
            <v>RFA</v>
          </cell>
          <cell r="D63" t="str">
            <v>KRAG</v>
          </cell>
          <cell r="E63" t="str">
            <v>701-K.R. AG (ALLEMAGN</v>
          </cell>
          <cell r="F63" t="str">
            <v>XXX</v>
          </cell>
          <cell r="G63" t="str">
            <v>XXX</v>
          </cell>
          <cell r="H63" t="str">
            <v>XXX</v>
          </cell>
          <cell r="I63" t="str">
            <v>XXX</v>
          </cell>
          <cell r="J63" t="str">
            <v>XXX</v>
          </cell>
          <cell r="K63" t="str">
            <v>XXX</v>
          </cell>
          <cell r="L63" t="str">
            <v>XXX</v>
          </cell>
          <cell r="M63" t="str">
            <v>XXX</v>
          </cell>
          <cell r="N63" t="str">
            <v>XXX</v>
          </cell>
          <cell r="O63" t="e">
            <v>#REF!</v>
          </cell>
          <cell r="P63" t="str">
            <v>XXX</v>
          </cell>
          <cell r="Q63" t="str">
            <v>XXX</v>
          </cell>
          <cell r="R63" t="str">
            <v>XXX</v>
          </cell>
          <cell r="S63" t="str">
            <v>XXX</v>
          </cell>
          <cell r="T63" t="str">
            <v>XXX</v>
          </cell>
          <cell r="U63" t="str">
            <v>XXX</v>
          </cell>
          <cell r="V63" t="str">
            <v>XXX</v>
          </cell>
          <cell r="W63" t="str">
            <v>XXX</v>
          </cell>
          <cell r="X63" t="str">
            <v>XXX</v>
          </cell>
        </row>
        <row r="64">
          <cell r="A64">
            <v>0</v>
          </cell>
          <cell r="B64" t="str">
            <v>EUR</v>
          </cell>
          <cell r="C64" t="str">
            <v>ITALIE</v>
          </cell>
          <cell r="D64" t="str">
            <v>K ITALIA</v>
          </cell>
          <cell r="E64" t="str">
            <v>717-K ITALIA</v>
          </cell>
          <cell r="F64" t="str">
            <v>XXX</v>
          </cell>
          <cell r="G64" t="str">
            <v>XXX</v>
          </cell>
          <cell r="H64" t="str">
            <v>XXX</v>
          </cell>
          <cell r="I64" t="str">
            <v>XXX</v>
          </cell>
          <cell r="J64" t="str">
            <v>XXX</v>
          </cell>
          <cell r="K64" t="str">
            <v>XXX</v>
          </cell>
          <cell r="L64" t="str">
            <v>XXX</v>
          </cell>
          <cell r="M64" t="str">
            <v>XXX</v>
          </cell>
          <cell r="N64" t="str">
            <v>XXX</v>
          </cell>
          <cell r="O64" t="e">
            <v>#REF!</v>
          </cell>
          <cell r="P64" t="str">
            <v>XXX</v>
          </cell>
          <cell r="Q64" t="str">
            <v>XXX</v>
          </cell>
          <cell r="R64" t="str">
            <v>XXX</v>
          </cell>
          <cell r="S64" t="str">
            <v>XXX</v>
          </cell>
          <cell r="T64" t="str">
            <v>XXX</v>
          </cell>
          <cell r="U64" t="str">
            <v>XXX</v>
          </cell>
          <cell r="V64" t="str">
            <v>XXX</v>
          </cell>
          <cell r="W64" t="str">
            <v>XXX</v>
          </cell>
          <cell r="X64" t="str">
            <v>XXX</v>
          </cell>
        </row>
        <row r="65">
          <cell r="A65" t="str">
            <v>PA/PP/A</v>
          </cell>
          <cell r="B65" t="str">
            <v>ASIE</v>
          </cell>
          <cell r="C65" t="str">
            <v>PHILIPPINES</v>
          </cell>
          <cell r="D65" t="str">
            <v>PHP</v>
          </cell>
          <cell r="E65" t="str">
            <v>723-PHILIPPINES</v>
          </cell>
          <cell r="F65" t="str">
            <v>XXX</v>
          </cell>
          <cell r="G65" t="str">
            <v>XXX</v>
          </cell>
          <cell r="H65" t="str">
            <v>XXX</v>
          </cell>
          <cell r="I65" t="str">
            <v>XXX</v>
          </cell>
          <cell r="J65" t="str">
            <v>XXX</v>
          </cell>
          <cell r="K65" t="str">
            <v>XXX</v>
          </cell>
          <cell r="L65" t="str">
            <v>XXX</v>
          </cell>
          <cell r="M65" t="str">
            <v>XXX</v>
          </cell>
          <cell r="N65" t="str">
            <v>XXX</v>
          </cell>
          <cell r="O65" t="e">
            <v>#REF!</v>
          </cell>
          <cell r="P65" t="str">
            <v>XXX</v>
          </cell>
          <cell r="Q65" t="str">
            <v>XXX</v>
          </cell>
          <cell r="R65" t="str">
            <v>XXX</v>
          </cell>
          <cell r="S65" t="str">
            <v>XXX</v>
          </cell>
          <cell r="T65" t="str">
            <v>XXX</v>
          </cell>
          <cell r="U65" t="str">
            <v>XXX</v>
          </cell>
          <cell r="V65" t="str">
            <v>XXX</v>
          </cell>
          <cell r="W65" t="str">
            <v>XXX</v>
          </cell>
          <cell r="X65" t="str">
            <v>XXX</v>
          </cell>
        </row>
        <row r="66">
          <cell r="A66">
            <v>0</v>
          </cell>
          <cell r="B66" t="str">
            <v>EUR</v>
          </cell>
          <cell r="C66" t="str">
            <v>RFA</v>
          </cell>
          <cell r="D66" t="str">
            <v>KONPRINZ</v>
          </cell>
          <cell r="E66" t="str">
            <v>732-KPZ KRON PRINZ (A</v>
          </cell>
          <cell r="F66" t="str">
            <v>XXX</v>
          </cell>
          <cell r="G66" t="str">
            <v>XXX</v>
          </cell>
          <cell r="H66" t="str">
            <v>XXX</v>
          </cell>
          <cell r="I66" t="str">
            <v>XXX</v>
          </cell>
          <cell r="J66" t="str">
            <v>XXX</v>
          </cell>
          <cell r="K66" t="str">
            <v>XXX</v>
          </cell>
          <cell r="L66" t="str">
            <v>XXX</v>
          </cell>
          <cell r="M66" t="str">
            <v>XXX</v>
          </cell>
          <cell r="N66" t="str">
            <v>XXX</v>
          </cell>
          <cell r="O66" t="e">
            <v>#REF!</v>
          </cell>
          <cell r="P66" t="str">
            <v>XXX</v>
          </cell>
          <cell r="Q66" t="str">
            <v>XXX</v>
          </cell>
          <cell r="R66" t="str">
            <v>XXX</v>
          </cell>
          <cell r="S66" t="str">
            <v>XXX</v>
          </cell>
          <cell r="T66" t="str">
            <v>XXX</v>
          </cell>
          <cell r="U66" t="str">
            <v>XXX</v>
          </cell>
          <cell r="V66" t="str">
            <v>XXX</v>
          </cell>
          <cell r="W66" t="str">
            <v>XXX</v>
          </cell>
          <cell r="X66" t="str">
            <v>XXX</v>
          </cell>
        </row>
        <row r="67">
          <cell r="A67">
            <v>0</v>
          </cell>
          <cell r="B67" t="str">
            <v>ADN</v>
          </cell>
          <cell r="C67" t="str">
            <v>USA</v>
          </cell>
          <cell r="D67" t="str">
            <v>MATC</v>
          </cell>
          <cell r="E67" t="str">
            <v>760-MATC (USA)</v>
          </cell>
          <cell r="F67" t="str">
            <v>XXX</v>
          </cell>
          <cell r="G67" t="str">
            <v>XXX</v>
          </cell>
          <cell r="H67" t="str">
            <v>XXX</v>
          </cell>
          <cell r="I67" t="str">
            <v>XXX</v>
          </cell>
          <cell r="J67" t="str">
            <v>XXX</v>
          </cell>
          <cell r="K67" t="str">
            <v>XXX</v>
          </cell>
          <cell r="L67" t="str">
            <v>XXX</v>
          </cell>
          <cell r="M67" t="str">
            <v>XXX</v>
          </cell>
          <cell r="N67" t="str">
            <v>XXX</v>
          </cell>
          <cell r="O67" t="e">
            <v>#REF!</v>
          </cell>
          <cell r="P67" t="str">
            <v>XXX</v>
          </cell>
          <cell r="Q67" t="str">
            <v>XXX</v>
          </cell>
          <cell r="R67" t="str">
            <v>XXX</v>
          </cell>
          <cell r="S67" t="str">
            <v>XXX</v>
          </cell>
          <cell r="T67" t="str">
            <v>XXX</v>
          </cell>
          <cell r="U67" t="str">
            <v>XXX</v>
          </cell>
          <cell r="V67" t="str">
            <v>XXX</v>
          </cell>
          <cell r="W67" t="str">
            <v>XXX</v>
          </cell>
          <cell r="X67" t="str">
            <v>XXX</v>
          </cell>
        </row>
        <row r="68">
          <cell r="A68" t="str">
            <v>EC/HU/A</v>
          </cell>
          <cell r="B68" t="str">
            <v>EUR</v>
          </cell>
          <cell r="C68" t="str">
            <v>HONGRIE</v>
          </cell>
          <cell r="D68" t="str">
            <v>TRCO</v>
          </cell>
          <cell r="E68" t="str">
            <v>805-TRCO (HONGRIE)</v>
          </cell>
          <cell r="F68" t="str">
            <v>XXX</v>
          </cell>
          <cell r="G68" t="str">
            <v>XXX</v>
          </cell>
          <cell r="H68" t="str">
            <v>XXX</v>
          </cell>
          <cell r="I68" t="str">
            <v>XXX</v>
          </cell>
          <cell r="J68" t="str">
            <v>XXX</v>
          </cell>
          <cell r="K68" t="str">
            <v>XXX</v>
          </cell>
          <cell r="L68" t="str">
            <v>XXX</v>
          </cell>
          <cell r="M68" t="str">
            <v>XXX</v>
          </cell>
          <cell r="N68" t="str">
            <v>XXX</v>
          </cell>
          <cell r="O68" t="e">
            <v>#REF!</v>
          </cell>
          <cell r="P68" t="str">
            <v>XXX</v>
          </cell>
          <cell r="Q68" t="str">
            <v>XXX</v>
          </cell>
          <cell r="R68" t="str">
            <v>XXX</v>
          </cell>
          <cell r="S68">
            <v>0</v>
          </cell>
          <cell r="T68">
            <v>0</v>
          </cell>
          <cell r="U68">
            <v>0</v>
          </cell>
          <cell r="V68">
            <v>0</v>
          </cell>
          <cell r="W68">
            <v>0</v>
          </cell>
          <cell r="X68">
            <v>0</v>
          </cell>
        </row>
        <row r="69">
          <cell r="A69" t="str">
            <v>EC/HU/A</v>
          </cell>
          <cell r="B69" t="str">
            <v>EUR</v>
          </cell>
          <cell r="C69" t="str">
            <v>HONGRIE</v>
          </cell>
          <cell r="D69" t="str">
            <v>TTTT</v>
          </cell>
          <cell r="E69" t="str">
            <v>806-TTTT TAURUS (PL)</v>
          </cell>
          <cell r="F69" t="str">
            <v>XXX</v>
          </cell>
          <cell r="G69" t="str">
            <v>XXX</v>
          </cell>
          <cell r="H69" t="str">
            <v>XXX</v>
          </cell>
          <cell r="I69" t="str">
            <v>XXX</v>
          </cell>
          <cell r="J69" t="str">
            <v>XXX</v>
          </cell>
          <cell r="K69" t="str">
            <v>XXX</v>
          </cell>
          <cell r="L69" t="str">
            <v>XXX</v>
          </cell>
          <cell r="M69" t="str">
            <v>XXX</v>
          </cell>
          <cell r="N69" t="str">
            <v>XXX</v>
          </cell>
          <cell r="O69" t="e">
            <v>#REF!</v>
          </cell>
          <cell r="P69" t="str">
            <v>XXX</v>
          </cell>
          <cell r="Q69" t="str">
            <v>XXX</v>
          </cell>
          <cell r="R69" t="str">
            <v>XXX</v>
          </cell>
          <cell r="S69">
            <v>0</v>
          </cell>
          <cell r="T69">
            <v>0</v>
          </cell>
          <cell r="U69">
            <v>0</v>
          </cell>
          <cell r="V69">
            <v>0</v>
          </cell>
          <cell r="W69">
            <v>0</v>
          </cell>
          <cell r="X69">
            <v>0</v>
          </cell>
        </row>
        <row r="70">
          <cell r="A70" t="str">
            <v>EC/HU/A</v>
          </cell>
          <cell r="B70" t="str">
            <v>EUR</v>
          </cell>
          <cell r="C70" t="str">
            <v>HONGRIE</v>
          </cell>
          <cell r="D70" t="str">
            <v>TAT TAURUS</v>
          </cell>
          <cell r="E70" t="str">
            <v>807-TAT TAURUS (AGRI.</v>
          </cell>
          <cell r="F70" t="str">
            <v>XXX</v>
          </cell>
          <cell r="G70" t="str">
            <v>XXX</v>
          </cell>
          <cell r="H70" t="str">
            <v>XXX</v>
          </cell>
          <cell r="I70" t="str">
            <v>XXX</v>
          </cell>
          <cell r="J70" t="str">
            <v>XXX</v>
          </cell>
          <cell r="K70" t="str">
            <v>XXX</v>
          </cell>
          <cell r="L70" t="str">
            <v>XXX</v>
          </cell>
          <cell r="M70" t="str">
            <v>XXX</v>
          </cell>
          <cell r="N70" t="str">
            <v>XXX</v>
          </cell>
          <cell r="O70" t="e">
            <v>#REF!</v>
          </cell>
          <cell r="P70" t="str">
            <v>XXX</v>
          </cell>
          <cell r="Q70" t="str">
            <v>XXX</v>
          </cell>
          <cell r="R70" t="str">
            <v>XXX</v>
          </cell>
          <cell r="S70">
            <v>0</v>
          </cell>
          <cell r="T70">
            <v>0</v>
          </cell>
          <cell r="U70">
            <v>0</v>
          </cell>
          <cell r="V70">
            <v>0</v>
          </cell>
          <cell r="W70">
            <v>0</v>
          </cell>
          <cell r="X70">
            <v>0</v>
          </cell>
        </row>
        <row r="71">
          <cell r="A71">
            <v>0</v>
          </cell>
          <cell r="B71" t="str">
            <v>EUR</v>
          </cell>
          <cell r="C71" t="str">
            <v>ITALIE</v>
          </cell>
          <cell r="D71" t="str">
            <v>MARK INT</v>
          </cell>
          <cell r="E71" t="str">
            <v>812-MARK INT (ITALIE)</v>
          </cell>
          <cell r="F71" t="str">
            <v>XXX</v>
          </cell>
          <cell r="G71" t="str">
            <v>XXX</v>
          </cell>
          <cell r="H71" t="str">
            <v>XXX</v>
          </cell>
          <cell r="I71" t="str">
            <v>XXX</v>
          </cell>
          <cell r="J71" t="str">
            <v>XXX</v>
          </cell>
          <cell r="K71" t="str">
            <v>XXX</v>
          </cell>
          <cell r="L71" t="str">
            <v>XXX</v>
          </cell>
          <cell r="M71" t="str">
            <v>XXX</v>
          </cell>
          <cell r="N71" t="str">
            <v>XXX</v>
          </cell>
          <cell r="O71" t="e">
            <v>#REF!</v>
          </cell>
          <cell r="P71" t="str">
            <v>XXX</v>
          </cell>
          <cell r="Q71" t="str">
            <v>XXX</v>
          </cell>
          <cell r="R71" t="str">
            <v>XXX</v>
          </cell>
          <cell r="S71" t="str">
            <v>XXX</v>
          </cell>
          <cell r="T71" t="str">
            <v>XXX</v>
          </cell>
          <cell r="U71" t="str">
            <v>XXX</v>
          </cell>
          <cell r="V71" t="str">
            <v>XXX</v>
          </cell>
          <cell r="W71" t="str">
            <v>XXX</v>
          </cell>
          <cell r="X71" t="str">
            <v>XXX</v>
          </cell>
        </row>
        <row r="72">
          <cell r="E72" t="str">
            <v>GROUPE</v>
          </cell>
          <cell r="F72" t="str">
            <v>XXX</v>
          </cell>
          <cell r="G72" t="str">
            <v>XXX</v>
          </cell>
          <cell r="H72" t="str">
            <v>XXX</v>
          </cell>
          <cell r="I72" t="str">
            <v>XXX</v>
          </cell>
          <cell r="J72" t="str">
            <v>XXX</v>
          </cell>
          <cell r="K72" t="str">
            <v>XXX</v>
          </cell>
          <cell r="L72" t="str">
            <v>XXX</v>
          </cell>
          <cell r="M72" t="str">
            <v>XXX</v>
          </cell>
          <cell r="N72" t="str">
            <v>XXX</v>
          </cell>
          <cell r="O72" t="e">
            <v>#REF!</v>
          </cell>
          <cell r="P72" t="str">
            <v>XXX</v>
          </cell>
          <cell r="Q72" t="str">
            <v>XXX</v>
          </cell>
          <cell r="R72" t="str">
            <v>XXX</v>
          </cell>
          <cell r="S72" t="str">
            <v>XXX</v>
          </cell>
          <cell r="T72" t="str">
            <v>XXX</v>
          </cell>
          <cell r="U72" t="str">
            <v>XXX</v>
          </cell>
          <cell r="V72" t="str">
            <v>XXX</v>
          </cell>
          <cell r="W72" t="str">
            <v>XXX</v>
          </cell>
          <cell r="X72" t="str">
            <v>XXX</v>
          </cell>
        </row>
      </sheetData>
      <sheetData sheetId="2">
        <row r="2">
          <cell r="A2" t="str">
            <v>COUT IG PROJET VDE+DONAU</v>
          </cell>
          <cell r="B2" t="str">
            <v>ADS</v>
          </cell>
          <cell r="C2" t="str">
            <v>BRESIL</v>
          </cell>
          <cell r="D2" t="str">
            <v>SML</v>
          </cell>
          <cell r="E2" t="str">
            <v>AS/R/A</v>
          </cell>
        </row>
        <row r="3">
          <cell r="A3" t="str">
            <v>COUT HG PROJET ANNEE 2000</v>
          </cell>
          <cell r="B3" t="str">
            <v>EUR</v>
          </cell>
          <cell r="C3" t="str">
            <v>BELGIQUE</v>
          </cell>
          <cell r="D3" t="str">
            <v>MBSA</v>
          </cell>
          <cell r="E3" t="str">
            <v>EB/A-B</v>
          </cell>
        </row>
        <row r="4">
          <cell r="A4" t="str">
            <v>COUT HG PROJET VDE+DONAU</v>
          </cell>
          <cell r="B4" t="str">
            <v>EUR</v>
          </cell>
          <cell r="C4" t="str">
            <v>PAYS BAS</v>
          </cell>
          <cell r="D4" t="str">
            <v>MNNV</v>
          </cell>
          <cell r="E4" t="str">
            <v>EB/A-PB</v>
          </cell>
        </row>
        <row r="5">
          <cell r="A5" t="str">
            <v>COUT HG PROJET P01</v>
          </cell>
          <cell r="B5" t="str">
            <v>EUR</v>
          </cell>
          <cell r="C5" t="str">
            <v>RFA</v>
          </cell>
          <cell r="D5" t="str">
            <v>MRW</v>
          </cell>
          <cell r="E5" t="str">
            <v>EC/A/DE</v>
          </cell>
        </row>
        <row r="6">
          <cell r="A6" t="str">
            <v>805-TRCO (HONGRIE)</v>
          </cell>
          <cell r="B6" t="str">
            <v>EUR</v>
          </cell>
          <cell r="C6" t="str">
            <v>HONGRIE</v>
          </cell>
          <cell r="D6" t="str">
            <v>TRCO</v>
          </cell>
          <cell r="E6" t="str">
            <v>EC/HU/A</v>
          </cell>
        </row>
        <row r="7">
          <cell r="A7" t="str">
            <v>806-TTTT TAURUS (PL)</v>
          </cell>
          <cell r="B7" t="str">
            <v>EUR</v>
          </cell>
          <cell r="C7" t="str">
            <v>HONGRIE</v>
          </cell>
          <cell r="D7" t="str">
            <v>TTTT</v>
          </cell>
          <cell r="E7" t="str">
            <v>EC/HU/A</v>
          </cell>
        </row>
        <row r="8">
          <cell r="A8" t="str">
            <v>807-TAT TAURUS (AGRI.</v>
          </cell>
          <cell r="B8" t="str">
            <v>EUR</v>
          </cell>
          <cell r="C8" t="str">
            <v>HONGRIE</v>
          </cell>
          <cell r="D8" t="str">
            <v>TAT TAURUS</v>
          </cell>
          <cell r="E8" t="str">
            <v>EC/HU/A</v>
          </cell>
        </row>
        <row r="9">
          <cell r="A9" t="str">
            <v>COUT HG PROJET CDE2</v>
          </cell>
          <cell r="B9" t="str">
            <v>EUR</v>
          </cell>
          <cell r="C9" t="str">
            <v>POLOGNE</v>
          </cell>
          <cell r="D9" t="str">
            <v>STOMIL</v>
          </cell>
          <cell r="E9" t="str">
            <v>EC/PL/A</v>
          </cell>
        </row>
        <row r="10">
          <cell r="A10" t="str">
            <v>COUT IG PROJET EURO</v>
          </cell>
          <cell r="B10" t="str">
            <v>SGANG</v>
          </cell>
          <cell r="C10" t="str">
            <v>FRANCE</v>
          </cell>
          <cell r="D10" t="str">
            <v>MFPM</v>
          </cell>
          <cell r="E10" t="str">
            <v>SGANG</v>
          </cell>
        </row>
        <row r="11">
          <cell r="A11" t="str">
            <v>COUT IG PROJET P01</v>
          </cell>
          <cell r="B11" t="str">
            <v>EUR</v>
          </cell>
          <cell r="C11" t="str">
            <v>RU</v>
          </cell>
          <cell r="D11" t="str">
            <v>MTPLC</v>
          </cell>
          <cell r="E11" t="str">
            <v>EK/A</v>
          </cell>
        </row>
        <row r="12">
          <cell r="A12" t="str">
            <v>COUT HG PROJET EURO</v>
          </cell>
          <cell r="B12" t="str">
            <v>EUR</v>
          </cell>
          <cell r="C12" t="str">
            <v>ESP</v>
          </cell>
          <cell r="D12" t="str">
            <v>NMSA</v>
          </cell>
          <cell r="E12" t="str">
            <v>EP/A</v>
          </cell>
        </row>
        <row r="13">
          <cell r="A13" t="str">
            <v>COUT IG PROJET CDE2</v>
          </cell>
          <cell r="B13" t="str">
            <v>EUR</v>
          </cell>
          <cell r="C13" t="str">
            <v>ITALIE</v>
          </cell>
          <cell r="D13" t="str">
            <v>SAMI</v>
          </cell>
          <cell r="E13" t="str">
            <v>ES/A</v>
          </cell>
        </row>
        <row r="14">
          <cell r="A14" t="str">
            <v>TOTAL CHARGES EXPLOITATION</v>
          </cell>
          <cell r="B14" t="str">
            <v>ADN</v>
          </cell>
          <cell r="C14" t="str">
            <v>MEXIQUE</v>
          </cell>
          <cell r="D14" t="str">
            <v>TOTAL CHARGES EXPLOITATION</v>
          </cell>
          <cell r="E14" t="str">
            <v>NCM/A</v>
          </cell>
        </row>
        <row r="15">
          <cell r="A15" t="str">
            <v>COUT IG PROJET ANNEE 2000</v>
          </cell>
          <cell r="B15" t="str">
            <v>ADN</v>
          </cell>
          <cell r="C15" t="str">
            <v>CAN</v>
          </cell>
          <cell r="D15" t="str">
            <v>MNAC</v>
          </cell>
          <cell r="E15" t="str">
            <v>NCU/A/CAN</v>
          </cell>
        </row>
        <row r="16">
          <cell r="A16" t="str">
            <v>COUT HG PROJET MAC</v>
          </cell>
          <cell r="B16" t="str">
            <v>ADN</v>
          </cell>
          <cell r="C16" t="str">
            <v>USA</v>
          </cell>
          <cell r="D16" t="str">
            <v>MNA</v>
          </cell>
          <cell r="E16" t="str">
            <v>NCU/A/HNA</v>
          </cell>
        </row>
        <row r="17">
          <cell r="A17" t="str">
            <v>566-MAP CONSO. SINGAP</v>
          </cell>
          <cell r="B17" t="str">
            <v>ASIE</v>
          </cell>
          <cell r="C17" t="str">
            <v>SINGAPOUR</v>
          </cell>
          <cell r="D17" t="str">
            <v>MAP</v>
          </cell>
          <cell r="E17" t="str">
            <v>PA/A</v>
          </cell>
        </row>
        <row r="18">
          <cell r="A18" t="str">
            <v>FRAIS EXTERNES HORS GROUPE</v>
          </cell>
          <cell r="B18" t="str">
            <v>ASIE</v>
          </cell>
          <cell r="C18" t="str">
            <v>CHINE</v>
          </cell>
          <cell r="D18" t="str">
            <v>FRAIS EXTERNES HORS GROUPE</v>
          </cell>
          <cell r="E18" t="str">
            <v>PA/PC/A</v>
          </cell>
        </row>
        <row r="19">
          <cell r="A19" t="str">
            <v>FRAIS CESSION AUTRE DOMAINE</v>
          </cell>
          <cell r="B19" t="str">
            <v>ASIE</v>
          </cell>
          <cell r="C19" t="str">
            <v>JAPON</v>
          </cell>
          <cell r="D19" t="str">
            <v>FRAIS CESSION AUTRE DOMAINE</v>
          </cell>
          <cell r="E19" t="str">
            <v>PA/PJ/A</v>
          </cell>
        </row>
        <row r="20">
          <cell r="A20" t="str">
            <v>723-PHILIPPINES</v>
          </cell>
          <cell r="B20" t="str">
            <v>ASIE</v>
          </cell>
          <cell r="C20" t="str">
            <v>PHILIPPINES</v>
          </cell>
          <cell r="D20" t="str">
            <v>PHP</v>
          </cell>
          <cell r="E20" t="str">
            <v>PA/PP/A</v>
          </cell>
        </row>
        <row r="21">
          <cell r="A21" t="str">
            <v>CESS.INT.MM DOM. MAIS AUT.ENT</v>
          </cell>
          <cell r="B21" t="str">
            <v>ASIE</v>
          </cell>
          <cell r="C21" t="str">
            <v>THAILANDE</v>
          </cell>
          <cell r="D21" t="str">
            <v>CESS.INT.MM DOM. MAIS AUT.ENT</v>
          </cell>
          <cell r="E21" t="str">
            <v>PA/PT/A</v>
          </cell>
        </row>
        <row r="22">
          <cell r="A22" t="str">
            <v>482-MARC (USA)</v>
          </cell>
          <cell r="B22" t="str">
            <v>ADN</v>
          </cell>
          <cell r="C22" t="str">
            <v>USA</v>
          </cell>
          <cell r="D22" t="str">
            <v>MARC</v>
          </cell>
        </row>
        <row r="23">
          <cell r="A23" t="str">
            <v>569-MRTI</v>
          </cell>
          <cell r="B23" t="str">
            <v>ADN</v>
          </cell>
          <cell r="C23" t="str">
            <v>USA</v>
          </cell>
          <cell r="D23" t="str">
            <v>MRTI</v>
          </cell>
        </row>
        <row r="24">
          <cell r="A24" t="str">
            <v>760-MATC (USA)</v>
          </cell>
          <cell r="B24" t="str">
            <v>ADN</v>
          </cell>
          <cell r="C24" t="str">
            <v>USA</v>
          </cell>
          <cell r="D24" t="str">
            <v>MATC</v>
          </cell>
        </row>
        <row r="25">
          <cell r="A25" t="str">
            <v>FRS AUT.STE GR AUTRES DOMAINES</v>
          </cell>
          <cell r="B25" t="str">
            <v>ADS</v>
          </cell>
          <cell r="C25" t="str">
            <v>ADS</v>
          </cell>
          <cell r="D25" t="str">
            <v>FRS AUT.STE GR AUTRES DOMAINES</v>
          </cell>
        </row>
        <row r="26">
          <cell r="A26" t="str">
            <v>COUT IG PROJET INFOROUTE</v>
          </cell>
          <cell r="B26" t="str">
            <v>ADS</v>
          </cell>
          <cell r="C26" t="str">
            <v>ARGENTINE</v>
          </cell>
          <cell r="D26" t="str">
            <v>MA</v>
          </cell>
        </row>
        <row r="27">
          <cell r="A27" t="str">
            <v>MASSE SALARIALE</v>
          </cell>
          <cell r="B27" t="str">
            <v>ADS</v>
          </cell>
          <cell r="C27" t="str">
            <v>BRESIL</v>
          </cell>
          <cell r="D27" t="str">
            <v>MASSE SALARIALE</v>
          </cell>
        </row>
        <row r="28">
          <cell r="A28" t="str">
            <v>454-MESCIE</v>
          </cell>
          <cell r="B28" t="str">
            <v>ADS</v>
          </cell>
          <cell r="C28" t="str">
            <v>BRESIL</v>
          </cell>
          <cell r="D28" t="str">
            <v>MESCIE</v>
          </cell>
        </row>
        <row r="29">
          <cell r="A29" t="str">
            <v>476-CHILI</v>
          </cell>
          <cell r="B29" t="str">
            <v>ADS</v>
          </cell>
          <cell r="C29" t="str">
            <v>CHILI</v>
          </cell>
          <cell r="D29" t="str">
            <v>CHILI</v>
          </cell>
        </row>
        <row r="30">
          <cell r="A30" t="str">
            <v>533-MAUS. AUSTRALIE</v>
          </cell>
          <cell r="B30" t="str">
            <v>ASIE</v>
          </cell>
          <cell r="C30" t="str">
            <v>AUSTRALIE</v>
          </cell>
          <cell r="D30" t="str">
            <v>MAUS</v>
          </cell>
        </row>
        <row r="31">
          <cell r="A31" t="str">
            <v>COUT IG TOUS PROJETS</v>
          </cell>
          <cell r="B31" t="str">
            <v>ASIE</v>
          </cell>
          <cell r="C31" t="str">
            <v>COREE</v>
          </cell>
          <cell r="D31" t="str">
            <v>MKCL</v>
          </cell>
        </row>
        <row r="32">
          <cell r="A32" t="str">
            <v>COUT IG PROJET CHORUS</v>
          </cell>
          <cell r="B32" t="str">
            <v>ASIE</v>
          </cell>
          <cell r="C32" t="str">
            <v>HONG KONG</v>
          </cell>
          <cell r="D32" t="str">
            <v>MAHK</v>
          </cell>
        </row>
        <row r="33">
          <cell r="A33" t="str">
            <v>471-MTBT (JAPON)</v>
          </cell>
          <cell r="B33" t="str">
            <v>ASIE</v>
          </cell>
          <cell r="C33" t="str">
            <v>JAPON</v>
          </cell>
          <cell r="D33" t="str">
            <v>MTBT</v>
          </cell>
        </row>
        <row r="34">
          <cell r="A34" t="str">
            <v>478-NMT (JAPON)</v>
          </cell>
          <cell r="B34" t="str">
            <v>ASIE</v>
          </cell>
          <cell r="C34" t="str">
            <v>JAPON</v>
          </cell>
          <cell r="D34" t="str">
            <v>NMT</v>
          </cell>
        </row>
        <row r="35">
          <cell r="A35" t="str">
            <v>550-MRA B.V. (JAPON)</v>
          </cell>
          <cell r="B35" t="str">
            <v>ASIE</v>
          </cell>
          <cell r="C35" t="str">
            <v>JAPON</v>
          </cell>
          <cell r="D35" t="str">
            <v>MRA</v>
          </cell>
        </row>
        <row r="36">
          <cell r="A36" t="str">
            <v>COUT HG TOUS PROJETS</v>
          </cell>
          <cell r="B36" t="str">
            <v>ASIE</v>
          </cell>
          <cell r="C36" t="str">
            <v>SINGAPOUR</v>
          </cell>
          <cell r="D36" t="str">
            <v>MASC</v>
          </cell>
        </row>
        <row r="37">
          <cell r="A37" t="str">
            <v>483-TTL</v>
          </cell>
          <cell r="B37" t="str">
            <v>ASIE</v>
          </cell>
          <cell r="C37" t="str">
            <v>TAIWAN</v>
          </cell>
          <cell r="D37" t="str">
            <v>TTL</v>
          </cell>
        </row>
        <row r="38">
          <cell r="A38" t="str">
            <v>COUT HG PROJET CHORUS</v>
          </cell>
          <cell r="B38" t="str">
            <v>EUR</v>
          </cell>
          <cell r="C38" t="str">
            <v>AUTRICHE</v>
          </cell>
          <cell r="D38" t="str">
            <v>MRG</v>
          </cell>
        </row>
        <row r="39">
          <cell r="A39" t="str">
            <v>604-TRINFOV (BEL)</v>
          </cell>
          <cell r="B39" t="str">
            <v>EUR</v>
          </cell>
          <cell r="C39" t="str">
            <v>BELGIQUE</v>
          </cell>
          <cell r="D39" t="str">
            <v>TRINFOV</v>
          </cell>
        </row>
        <row r="40">
          <cell r="A40" t="str">
            <v>TAUX</v>
          </cell>
          <cell r="B40" t="str">
            <v>EUR</v>
          </cell>
          <cell r="C40" t="str">
            <v>CFM</v>
          </cell>
          <cell r="D40" t="str">
            <v>CFM</v>
          </cell>
        </row>
        <row r="41">
          <cell r="A41" t="str">
            <v>COUT IG PROJET XAO</v>
          </cell>
          <cell r="B41" t="str">
            <v>EUR</v>
          </cell>
          <cell r="C41" t="str">
            <v>DANEMARK</v>
          </cell>
          <cell r="D41" t="str">
            <v>MGK</v>
          </cell>
        </row>
        <row r="42">
          <cell r="A42" t="str">
            <v>COUT HG AUTRES PROJETS</v>
          </cell>
          <cell r="B42" t="str">
            <v>EUR</v>
          </cell>
          <cell r="C42" t="str">
            <v>FINLANDE</v>
          </cell>
          <cell r="D42" t="str">
            <v>MF</v>
          </cell>
        </row>
        <row r="43">
          <cell r="A43" t="str">
            <v>FRS AUT. STE GR MEME DOMAINE</v>
          </cell>
          <cell r="B43" t="str">
            <v>EUR</v>
          </cell>
          <cell r="C43" t="str">
            <v>FRANCE</v>
          </cell>
          <cell r="D43" t="str">
            <v>FRS AUT. STE GR MEME DOMAINE</v>
          </cell>
        </row>
        <row r="44">
          <cell r="A44" t="str">
            <v>CONTINGENCE</v>
          </cell>
          <cell r="B44" t="str">
            <v>EUR</v>
          </cell>
          <cell r="C44" t="str">
            <v>FRANCE</v>
          </cell>
          <cell r="D44" t="str">
            <v>CGEM</v>
          </cell>
        </row>
        <row r="45">
          <cell r="A45" t="str">
            <v>COUT IG PROJET MAC</v>
          </cell>
          <cell r="B45" t="str">
            <v>EUR</v>
          </cell>
          <cell r="C45" t="str">
            <v>FRANCE</v>
          </cell>
          <cell r="D45" t="str">
            <v>PNEU LAURENT</v>
          </cell>
        </row>
        <row r="46">
          <cell r="A46" t="str">
            <v>COUT HG PROJET NET</v>
          </cell>
          <cell r="B46" t="str">
            <v>EUR</v>
          </cell>
          <cell r="C46" t="str">
            <v>FRANCE</v>
          </cell>
          <cell r="D46" t="str">
            <v>WOLBER</v>
          </cell>
        </row>
        <row r="47">
          <cell r="A47" t="str">
            <v>COUT IG PROJET NET</v>
          </cell>
          <cell r="B47" t="str">
            <v>EUR</v>
          </cell>
          <cell r="C47" t="str">
            <v>FRANCE</v>
          </cell>
          <cell r="D47" t="str">
            <v>SMTG</v>
          </cell>
        </row>
        <row r="48">
          <cell r="A48" t="str">
            <v>500-MAS (FRANCE)</v>
          </cell>
          <cell r="B48" t="str">
            <v>EUR</v>
          </cell>
          <cell r="C48" t="str">
            <v>FRANCE</v>
          </cell>
          <cell r="D48" t="str">
            <v>MAS</v>
          </cell>
        </row>
        <row r="49">
          <cell r="A49" t="str">
            <v>535-TST FRANCE</v>
          </cell>
          <cell r="B49" t="str">
            <v>EUR</v>
          </cell>
          <cell r="C49" t="str">
            <v>FRANCE</v>
          </cell>
          <cell r="D49" t="str">
            <v>TST</v>
          </cell>
        </row>
        <row r="50">
          <cell r="A50" t="str">
            <v>559-SEP (FRANCE)</v>
          </cell>
          <cell r="B50" t="str">
            <v>EUR</v>
          </cell>
          <cell r="C50" t="str">
            <v>FRANCE</v>
          </cell>
          <cell r="D50" t="str">
            <v>SEP</v>
          </cell>
        </row>
        <row r="51">
          <cell r="A51" t="str">
            <v>700-P.K. SA (FRANCE)</v>
          </cell>
          <cell r="B51" t="str">
            <v>EUR</v>
          </cell>
          <cell r="C51" t="str">
            <v>FRANCE</v>
          </cell>
          <cell r="D51" t="str">
            <v>PKSA</v>
          </cell>
        </row>
        <row r="52">
          <cell r="A52" t="str">
            <v>COUT IG AUTRES PROJETS</v>
          </cell>
          <cell r="B52" t="str">
            <v>EUR</v>
          </cell>
          <cell r="C52" t="str">
            <v>GRECE</v>
          </cell>
          <cell r="D52" t="str">
            <v>ELASTIKA</v>
          </cell>
        </row>
        <row r="53">
          <cell r="A53" t="str">
            <v>COUT HG PROJET INFOROUTE</v>
          </cell>
          <cell r="B53" t="str">
            <v>EUR</v>
          </cell>
          <cell r="C53" t="str">
            <v>HOLLANDE</v>
          </cell>
          <cell r="D53" t="str">
            <v>TST HOL</v>
          </cell>
        </row>
        <row r="54">
          <cell r="A54" t="str">
            <v>COUT HG PROJET XAO</v>
          </cell>
          <cell r="B54" t="str">
            <v>EUR</v>
          </cell>
          <cell r="C54" t="str">
            <v>HONGRIE</v>
          </cell>
          <cell r="D54" t="str">
            <v>MMK</v>
          </cell>
        </row>
        <row r="55">
          <cell r="A55" t="str">
            <v>717-K ITALIA</v>
          </cell>
          <cell r="B55" t="str">
            <v>EUR</v>
          </cell>
          <cell r="C55" t="str">
            <v>ITALIE</v>
          </cell>
          <cell r="D55" t="str">
            <v>K ITALIA</v>
          </cell>
        </row>
        <row r="56">
          <cell r="A56" t="str">
            <v>812-MARK INT (ITALIE)</v>
          </cell>
          <cell r="B56" t="str">
            <v>EUR</v>
          </cell>
          <cell r="C56" t="str">
            <v>ITALIE</v>
          </cell>
          <cell r="D56" t="str">
            <v>MARK INT</v>
          </cell>
        </row>
        <row r="57">
          <cell r="A57" t="str">
            <v>460-NMG (NORVEGE)</v>
          </cell>
          <cell r="B57" t="str">
            <v>EUR</v>
          </cell>
          <cell r="C57" t="str">
            <v>NORVEGE</v>
          </cell>
          <cell r="D57" t="str">
            <v>NMG</v>
          </cell>
        </row>
        <row r="58">
          <cell r="A58" t="str">
            <v>COUT HG PROJET RDI</v>
          </cell>
          <cell r="B58" t="str">
            <v>EUR</v>
          </cell>
          <cell r="C58" t="str">
            <v>POLOGNE</v>
          </cell>
          <cell r="D58" t="str">
            <v>POLSKA</v>
          </cell>
        </row>
        <row r="59">
          <cell r="A59" t="str">
            <v>477-LUSO PNEU (PORT)</v>
          </cell>
          <cell r="B59" t="str">
            <v>EUR</v>
          </cell>
          <cell r="C59" t="str">
            <v>PORTUGAL</v>
          </cell>
          <cell r="D59" t="str">
            <v>LUSO PNEU</v>
          </cell>
        </row>
        <row r="60">
          <cell r="A60" t="str">
            <v>701-K.R. AG (ALLEMAGN</v>
          </cell>
          <cell r="B60" t="str">
            <v>EUR</v>
          </cell>
          <cell r="C60" t="str">
            <v>RFA</v>
          </cell>
          <cell r="D60" t="str">
            <v>KRAG</v>
          </cell>
        </row>
        <row r="61">
          <cell r="A61" t="str">
            <v>732-KPZ KRON PRINZ (A</v>
          </cell>
          <cell r="B61" t="str">
            <v>EUR</v>
          </cell>
          <cell r="C61" t="str">
            <v>RFA</v>
          </cell>
          <cell r="D61" t="str">
            <v>KONPRINZ</v>
          </cell>
        </row>
        <row r="62">
          <cell r="A62" t="str">
            <v>457-MSB (SLOVAQUIE)</v>
          </cell>
          <cell r="B62" t="str">
            <v>EUR</v>
          </cell>
          <cell r="C62" t="str">
            <v>SLOVAQUIE</v>
          </cell>
          <cell r="D62" t="str">
            <v>MSB</v>
          </cell>
        </row>
        <row r="63">
          <cell r="A63" t="str">
            <v>458-MSD (SLOVENIE)</v>
          </cell>
          <cell r="B63" t="str">
            <v>EUR</v>
          </cell>
          <cell r="C63" t="str">
            <v>SLOVENIE</v>
          </cell>
          <cell r="D63" t="str">
            <v>MSD</v>
          </cell>
        </row>
        <row r="64">
          <cell r="A64" t="str">
            <v>464-MG (SUEDE)</v>
          </cell>
          <cell r="B64" t="str">
            <v>EUR</v>
          </cell>
          <cell r="C64" t="str">
            <v>SUEDE</v>
          </cell>
          <cell r="D64" t="str">
            <v>MG</v>
          </cell>
        </row>
        <row r="65">
          <cell r="A65" t="str">
            <v>465-SAPM (SUISSE)</v>
          </cell>
          <cell r="B65" t="str">
            <v>EUR</v>
          </cell>
          <cell r="C65" t="str">
            <v>SUISSE</v>
          </cell>
          <cell r="D65" t="str">
            <v>SAPM</v>
          </cell>
        </row>
        <row r="66">
          <cell r="A66" t="str">
            <v>COUT IG PROJET RDI</v>
          </cell>
          <cell r="B66" t="str">
            <v>EUR</v>
          </cell>
          <cell r="C66" t="str">
            <v>TCHEQUIE</v>
          </cell>
          <cell r="D66" t="str">
            <v>MCR</v>
          </cell>
        </row>
        <row r="67">
          <cell r="A67" t="str">
            <v>CESSION INTERNE AUTRE DOMAINE</v>
          </cell>
          <cell r="B67" t="str">
            <v>PMA</v>
          </cell>
          <cell r="C67" t="str">
            <v>NIGERIA</v>
          </cell>
          <cell r="D67" t="str">
            <v>CESSION INTERNE AUTRE DOMAINE</v>
          </cell>
        </row>
        <row r="68">
          <cell r="A68" t="str">
            <v>546-SMPT PRI</v>
          </cell>
          <cell r="B68" t="str">
            <v>SGANG</v>
          </cell>
          <cell r="C68" t="str">
            <v>SINGAPOUR</v>
          </cell>
          <cell r="D68" t="str">
            <v>SMPT</v>
          </cell>
          <cell r="E68" t="str">
            <v>SMPT</v>
          </cell>
        </row>
      </sheetData>
      <sheetData sheetId="3"/>
      <sheetData sheetId="4"/>
      <sheetData sheetId="5"/>
      <sheetData sheetId="6"/>
      <sheetData sheetId="7"/>
      <sheetData sheetId="8"/>
      <sheetData sheetId="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00_Mde  (2)"/>
      <sheetName val="Budg00_Mde "/>
      <sheetName val="Bud_support00 et STE6"/>
      <sheetName val="EFFECTIFS Semestre 1"/>
      <sheetName val="EFFECTIF Semestre 2"/>
      <sheetName val="Frais + charges d'expl."/>
      <sheetName val="Commentaire Nov. 99"/>
      <sheetName val="Commentaire Oct. 99"/>
      <sheetName val="TAUX 2000"/>
      <sheetName val="TAUX 99"/>
      <sheetName val="UK-SGA_S"/>
    </sheetNames>
    <sheetDataSet>
      <sheetData sheetId="0"/>
      <sheetData sheetId="1"/>
      <sheetData sheetId="2">
        <row r="444">
          <cell r="U444">
            <v>0.48732940000000002</v>
          </cell>
        </row>
        <row r="445">
          <cell r="U445">
            <v>0.6661338</v>
          </cell>
        </row>
        <row r="446">
          <cell r="U446">
            <v>0.5112911</v>
          </cell>
        </row>
        <row r="447">
          <cell r="U447">
            <v>6.0101E-3</v>
          </cell>
        </row>
        <row r="448">
          <cell r="U448">
            <v>1.5092593000000001</v>
          </cell>
        </row>
        <row r="449">
          <cell r="U449">
            <v>3.6765000000000001E-3</v>
          </cell>
        </row>
        <row r="450">
          <cell r="U450">
            <v>5.1650000000000003E-4</v>
          </cell>
        </row>
        <row r="451">
          <cell r="U451">
            <v>8.4174999999999996E-3</v>
          </cell>
        </row>
        <row r="452">
          <cell r="U452">
            <v>8.4259299999999995E-2</v>
          </cell>
        </row>
        <row r="453">
          <cell r="U453">
            <v>2.3441199999999999E-2</v>
          </cell>
        </row>
        <row r="456">
          <cell r="U456">
            <v>0.2343404</v>
          </cell>
        </row>
        <row r="457">
          <cell r="U457">
            <v>0.1118268</v>
          </cell>
        </row>
        <row r="458">
          <cell r="U458">
            <v>0.55778669999999997</v>
          </cell>
        </row>
        <row r="459">
          <cell r="U459">
            <v>2.3148100000000001E-2</v>
          </cell>
        </row>
        <row r="460">
          <cell r="U460">
            <v>0.92592589999999997</v>
          </cell>
        </row>
      </sheetData>
      <sheetData sheetId="3"/>
      <sheetData sheetId="4"/>
      <sheetData sheetId="5"/>
      <sheetData sheetId="6"/>
      <sheetData sheetId="7"/>
      <sheetData sheetId="8">
        <row r="10">
          <cell r="B10" t="str">
            <v>EUR</v>
          </cell>
          <cell r="C10">
            <v>1</v>
          </cell>
          <cell r="D10">
            <v>1</v>
          </cell>
          <cell r="E10">
            <v>1</v>
          </cell>
          <cell r="F10">
            <v>6.5595699999999999</v>
          </cell>
        </row>
        <row r="11">
          <cell r="B11" t="str">
            <v>DEM</v>
          </cell>
          <cell r="C11">
            <v>1.9580805970149253</v>
          </cell>
          <cell r="D11">
            <v>1.9580805970149253</v>
          </cell>
          <cell r="E11">
            <v>1.9580805970149253</v>
          </cell>
          <cell r="F11">
            <v>3.35</v>
          </cell>
        </row>
        <row r="12">
          <cell r="B12" t="str">
            <v>ATS</v>
          </cell>
          <cell r="C12">
            <v>13.760300000000001</v>
          </cell>
          <cell r="D12">
            <v>13.760300000000001</v>
          </cell>
          <cell r="E12">
            <v>13.760300000000001</v>
          </cell>
          <cell r="F12">
            <v>0.47670254282246749</v>
          </cell>
        </row>
        <row r="13">
          <cell r="B13" t="str">
            <v>BEF</v>
          </cell>
          <cell r="C13">
            <v>40.3399</v>
          </cell>
          <cell r="D13">
            <v>40.3399</v>
          </cell>
          <cell r="E13">
            <v>40.3399</v>
          </cell>
          <cell r="F13">
            <v>0.16260749282967979</v>
          </cell>
        </row>
        <row r="14">
          <cell r="B14" t="str">
            <v>DKK</v>
          </cell>
          <cell r="C14">
            <v>7.4379999999999997</v>
          </cell>
          <cell r="D14">
            <v>7.4450000000000003</v>
          </cell>
          <cell r="E14">
            <v>7.4459999999999997</v>
          </cell>
          <cell r="F14">
            <v>0.88095218909481599</v>
          </cell>
        </row>
        <row r="15">
          <cell r="B15" t="str">
            <v>ESP</v>
          </cell>
          <cell r="C15">
            <v>166.386</v>
          </cell>
          <cell r="D15">
            <v>166.386</v>
          </cell>
          <cell r="E15">
            <v>166.386</v>
          </cell>
          <cell r="F15">
            <v>3.9423809695527265E-2</v>
          </cell>
        </row>
        <row r="16">
          <cell r="B16" t="str">
            <v>FIM</v>
          </cell>
          <cell r="C16">
            <v>5.9457300000000002</v>
          </cell>
          <cell r="D16">
            <v>5.9457300000000002</v>
          </cell>
          <cell r="E16">
            <v>5.9457300000000002</v>
          </cell>
          <cell r="F16">
            <v>1.1032404767791339</v>
          </cell>
        </row>
        <row r="17">
          <cell r="B17" t="str">
            <v>FRF</v>
          </cell>
          <cell r="C17">
            <v>6.5595699999999999</v>
          </cell>
          <cell r="D17">
            <v>6.5595699999999999</v>
          </cell>
          <cell r="E17">
            <v>6.5595699999999999</v>
          </cell>
          <cell r="F17">
            <v>1</v>
          </cell>
        </row>
        <row r="18">
          <cell r="B18" t="str">
            <v>GRD</v>
          </cell>
          <cell r="C18">
            <v>325.39999999999998</v>
          </cell>
          <cell r="D18">
            <v>330</v>
          </cell>
          <cell r="E18">
            <v>337.4</v>
          </cell>
          <cell r="F18">
            <v>1.9441523414344991E-2</v>
          </cell>
        </row>
        <row r="19">
          <cell r="B19" t="str">
            <v>HUF</v>
          </cell>
          <cell r="C19">
            <v>249.13489999999999</v>
          </cell>
          <cell r="D19">
            <v>254.73</v>
          </cell>
          <cell r="E19">
            <v>272</v>
          </cell>
          <cell r="F19">
            <v>2.4116066176470587E-2</v>
          </cell>
        </row>
        <row r="20">
          <cell r="B20" t="str">
            <v>ITL</v>
          </cell>
          <cell r="C20">
            <v>1936.27</v>
          </cell>
          <cell r="D20">
            <v>1936.27</v>
          </cell>
          <cell r="E20">
            <v>1936.27</v>
          </cell>
          <cell r="F20">
            <v>3.3877351815604227E-3</v>
          </cell>
        </row>
        <row r="21">
          <cell r="B21" t="str">
            <v>NOK</v>
          </cell>
          <cell r="C21">
            <v>8.3230000000000004</v>
          </cell>
          <cell r="D21">
            <v>8.1980000000000004</v>
          </cell>
          <cell r="E21">
            <v>8.3000000000000007</v>
          </cell>
          <cell r="F21">
            <v>0.79030963855421676</v>
          </cell>
        </row>
        <row r="22">
          <cell r="B22" t="str">
            <v>NLG</v>
          </cell>
          <cell r="C22">
            <v>2.2037100000000001</v>
          </cell>
          <cell r="D22">
            <v>2.2037100000000001</v>
          </cell>
          <cell r="E22">
            <v>2.2037100000000001</v>
          </cell>
          <cell r="F22">
            <v>2.9766030920583924</v>
          </cell>
        </row>
        <row r="23">
          <cell r="B23" t="str">
            <v>PLN</v>
          </cell>
          <cell r="C23">
            <v>4.1254710000000001</v>
          </cell>
          <cell r="D23">
            <v>4.2</v>
          </cell>
          <cell r="E23">
            <v>4.267296</v>
          </cell>
          <cell r="F23">
            <v>1.5371724858083433</v>
          </cell>
        </row>
        <row r="24">
          <cell r="B24" t="str">
            <v>PTE</v>
          </cell>
          <cell r="C24">
            <v>200.482</v>
          </cell>
          <cell r="D24">
            <v>200.482</v>
          </cell>
          <cell r="E24">
            <v>200.482</v>
          </cell>
          <cell r="F24">
            <v>3.2718997216707735E-2</v>
          </cell>
        </row>
        <row r="25">
          <cell r="B25" t="str">
            <v>GBP</v>
          </cell>
          <cell r="C25">
            <v>0.65733830845771135</v>
          </cell>
          <cell r="D25">
            <v>0.65830721003134796</v>
          </cell>
          <cell r="E25">
            <v>0.66257668711656448</v>
          </cell>
          <cell r="F25">
            <v>9.9000917592592579</v>
          </cell>
        </row>
        <row r="26">
          <cell r="B26" t="str">
            <v>USD</v>
          </cell>
          <cell r="C26">
            <v>1.0569999999999999</v>
          </cell>
          <cell r="D26">
            <v>1.05</v>
          </cell>
          <cell r="E26">
            <v>1.08</v>
          </cell>
          <cell r="F26">
            <v>6.0736759259259259</v>
          </cell>
        </row>
        <row r="27">
          <cell r="B27" t="str">
            <v>SKK</v>
          </cell>
          <cell r="C27">
            <v>44.98</v>
          </cell>
          <cell r="D27">
            <v>46.63</v>
          </cell>
          <cell r="E27">
            <v>48.25</v>
          </cell>
          <cell r="F27">
            <v>0.13594963730569948</v>
          </cell>
        </row>
        <row r="28">
          <cell r="B28" t="str">
            <v>SIT</v>
          </cell>
          <cell r="C28">
            <v>190.6</v>
          </cell>
          <cell r="D28">
            <v>197.1</v>
          </cell>
          <cell r="E28">
            <v>206.62</v>
          </cell>
          <cell r="F28">
            <v>3.1747023521440321E-2</v>
          </cell>
        </row>
        <row r="29">
          <cell r="B29" t="str">
            <v>SEK</v>
          </cell>
          <cell r="C29">
            <v>8.8469999999999995</v>
          </cell>
          <cell r="D29">
            <v>8.7289999999999992</v>
          </cell>
          <cell r="E29">
            <v>8.4700000000000006</v>
          </cell>
          <cell r="F29">
            <v>0.77444746162927969</v>
          </cell>
        </row>
        <row r="30">
          <cell r="B30" t="str">
            <v>CHF</v>
          </cell>
          <cell r="C30">
            <v>1.5980000000000001</v>
          </cell>
          <cell r="D30">
            <v>1.5920000000000001</v>
          </cell>
          <cell r="E30">
            <v>1.595</v>
          </cell>
          <cell r="F30">
            <v>4.1125830721003132</v>
          </cell>
        </row>
        <row r="31">
          <cell r="B31" t="str">
            <v>CZK</v>
          </cell>
          <cell r="C31">
            <v>37.17</v>
          </cell>
          <cell r="D31">
            <v>37.58</v>
          </cell>
          <cell r="E31">
            <v>38.26</v>
          </cell>
          <cell r="F31">
            <v>0.1714472033455306</v>
          </cell>
        </row>
        <row r="33">
          <cell r="B33" t="str">
            <v>CAD</v>
          </cell>
          <cell r="C33">
            <v>1.5776119402985074</v>
          </cell>
          <cell r="D33">
            <v>1.5671641791044777</v>
          </cell>
          <cell r="E33">
            <v>1.5</v>
          </cell>
          <cell r="F33">
            <v>4.3730466666666663</v>
          </cell>
        </row>
        <row r="34">
          <cell r="B34" t="str">
            <v>USD</v>
          </cell>
          <cell r="C34">
            <v>1.0569999999999999</v>
          </cell>
          <cell r="D34">
            <v>1.05</v>
          </cell>
          <cell r="E34">
            <v>1.08</v>
          </cell>
          <cell r="F34">
            <v>6.0736759259259259</v>
          </cell>
        </row>
        <row r="35">
          <cell r="B35" t="str">
            <v>MXN</v>
          </cell>
          <cell r="C35">
            <v>10.23176</v>
          </cell>
          <cell r="D35">
            <v>10.647</v>
          </cell>
          <cell r="E35">
            <v>11.868131868131869</v>
          </cell>
          <cell r="F35">
            <v>0.55270450925925918</v>
          </cell>
        </row>
        <row r="37">
          <cell r="B37" t="str">
            <v>AUD</v>
          </cell>
          <cell r="C37">
            <v>1.6489199999999999</v>
          </cell>
          <cell r="D37">
            <v>1.5601783060921248</v>
          </cell>
          <cell r="E37">
            <v>1.62</v>
          </cell>
          <cell r="F37">
            <v>4.0491172839506167</v>
          </cell>
        </row>
        <row r="38">
          <cell r="B38" t="str">
            <v>CNY</v>
          </cell>
          <cell r="C38">
            <v>8.7519599999999986</v>
          </cell>
          <cell r="D38">
            <v>8.8073999999999995</v>
          </cell>
          <cell r="E38">
            <v>8.9423999999999992</v>
          </cell>
          <cell r="F38">
            <v>0.73353573984612641</v>
          </cell>
        </row>
        <row r="39">
          <cell r="B39" t="str">
            <v>KRW</v>
          </cell>
          <cell r="C39">
            <v>1257.83</v>
          </cell>
          <cell r="D39">
            <v>1223.25</v>
          </cell>
          <cell r="E39">
            <v>1296</v>
          </cell>
          <cell r="F39">
            <v>5.0613966049382715E-3</v>
          </cell>
        </row>
        <row r="40">
          <cell r="B40" t="str">
            <v>HKD</v>
          </cell>
          <cell r="C40">
            <v>8.2446000000000002</v>
          </cell>
          <cell r="D40">
            <v>8.1563999999999997</v>
          </cell>
          <cell r="E40">
            <v>8.4239999999999995</v>
          </cell>
          <cell r="F40">
            <v>0.7786764007597341</v>
          </cell>
        </row>
        <row r="41">
          <cell r="B41" t="str">
            <v>JPY</v>
          </cell>
          <cell r="C41">
            <v>122.61199999999999</v>
          </cell>
          <cell r="D41">
            <v>125.265</v>
          </cell>
          <cell r="E41">
            <v>118.8</v>
          </cell>
          <cell r="F41">
            <v>5.5215235690235689E-2</v>
          </cell>
        </row>
        <row r="42">
          <cell r="B42" t="str">
            <v>PHP</v>
          </cell>
          <cell r="C42">
            <v>40.694499999999998</v>
          </cell>
          <cell r="D42">
            <v>40.729500000000002</v>
          </cell>
          <cell r="E42">
            <v>42.66</v>
          </cell>
          <cell r="F42">
            <v>0.15376394749179562</v>
          </cell>
        </row>
        <row r="43">
          <cell r="B43" t="str">
            <v>SGD</v>
          </cell>
          <cell r="C43">
            <v>1.7968999999999999</v>
          </cell>
          <cell r="D43">
            <v>1.7577</v>
          </cell>
          <cell r="E43">
            <v>1.7927999999999999</v>
          </cell>
          <cell r="F43">
            <v>3.6588409192324853</v>
          </cell>
        </row>
        <row r="44">
          <cell r="B44" t="str">
            <v>TWD</v>
          </cell>
          <cell r="C44">
            <v>34.352499999999999</v>
          </cell>
          <cell r="D44">
            <v>34.020000000000003</v>
          </cell>
          <cell r="E44">
            <v>34.56</v>
          </cell>
          <cell r="F44">
            <v>0.18980237268518518</v>
          </cell>
        </row>
        <row r="45">
          <cell r="B45" t="str">
            <v>THB</v>
          </cell>
          <cell r="C45">
            <v>40.165999999999997</v>
          </cell>
          <cell r="D45">
            <v>40.950000000000003</v>
          </cell>
          <cell r="E45">
            <v>43.2</v>
          </cell>
          <cell r="F45">
            <v>0.15184189814814814</v>
          </cell>
        </row>
        <row r="47">
          <cell r="B47" t="str">
            <v>ARP</v>
          </cell>
          <cell r="C47">
            <v>1.0569999999999999</v>
          </cell>
          <cell r="D47">
            <v>1.05</v>
          </cell>
          <cell r="E47">
            <v>1.08</v>
          </cell>
          <cell r="F47">
            <v>6.0736759259259259</v>
          </cell>
        </row>
        <row r="48">
          <cell r="B48" t="str">
            <v>BRR</v>
          </cell>
          <cell r="C48">
            <v>1.939595</v>
          </cell>
          <cell r="D48">
            <v>1.9424999999999999</v>
          </cell>
          <cell r="E48">
            <v>2.052</v>
          </cell>
          <cell r="F48">
            <v>3.1966715399610135</v>
          </cell>
        </row>
        <row r="49">
          <cell r="B49" t="str">
            <v>CLP</v>
          </cell>
          <cell r="C49">
            <v>547.52599999999995</v>
          </cell>
          <cell r="D49">
            <v>571.20000000000005</v>
          </cell>
          <cell r="E49">
            <v>619.91999999999996</v>
          </cell>
          <cell r="F49">
            <v>1.0581316944121823E-2</v>
          </cell>
        </row>
        <row r="50">
          <cell r="B50" t="str">
            <v>COP</v>
          </cell>
          <cell r="C50">
            <v>1890.973</v>
          </cell>
          <cell r="D50">
            <v>2137.8000000000002</v>
          </cell>
          <cell r="E50">
            <v>2314.44</v>
          </cell>
          <cell r="F50">
            <v>2.8341931525552614E-3</v>
          </cell>
        </row>
        <row r="51">
          <cell r="B51" t="str">
            <v>ECS</v>
          </cell>
          <cell r="C51">
            <v>11006.012499999999</v>
          </cell>
          <cell r="D51">
            <v>14700</v>
          </cell>
          <cell r="E51">
            <v>17280</v>
          </cell>
          <cell r="F51">
            <v>3.7960474537037037E-4</v>
          </cell>
        </row>
        <row r="52">
          <cell r="B52" t="str">
            <v>PEN</v>
          </cell>
          <cell r="C52">
            <v>3.6994999999999996</v>
          </cell>
          <cell r="D52">
            <v>3.78</v>
          </cell>
          <cell r="E52">
            <v>4.05</v>
          </cell>
          <cell r="F52">
            <v>1.6196469135802469</v>
          </cell>
        </row>
        <row r="53">
          <cell r="B53" t="str">
            <v>VEB</v>
          </cell>
          <cell r="C53">
            <v>669.08100000000002</v>
          </cell>
          <cell r="D53">
            <v>735</v>
          </cell>
          <cell r="E53">
            <v>839.16</v>
          </cell>
          <cell r="F53">
            <v>7.8168287334954012E-3</v>
          </cell>
        </row>
        <row r="55">
          <cell r="B55" t="str">
            <v>NGN</v>
          </cell>
          <cell r="C55">
            <v>0</v>
          </cell>
          <cell r="D55">
            <v>0</v>
          </cell>
          <cell r="E55">
            <v>113.4</v>
          </cell>
          <cell r="F55">
            <v>5.7844532627865958E-2</v>
          </cell>
        </row>
        <row r="57">
          <cell r="B57" t="str">
            <v>ZAR</v>
          </cell>
          <cell r="C57">
            <v>6.4434719999999999</v>
          </cell>
          <cell r="D57">
            <v>6.5677500000000002</v>
          </cell>
          <cell r="E57">
            <v>6.9649200000000002</v>
          </cell>
          <cell r="F57">
            <v>0.94180119800370998</v>
          </cell>
        </row>
        <row r="58">
          <cell r="B58" t="str">
            <v>XOF</v>
          </cell>
          <cell r="C58">
            <v>0</v>
          </cell>
          <cell r="D58">
            <v>0</v>
          </cell>
          <cell r="E58">
            <v>655.96</v>
          </cell>
          <cell r="F58">
            <v>9.9999542655039939E-3</v>
          </cell>
        </row>
        <row r="59">
          <cell r="B59" t="str">
            <v>INR</v>
          </cell>
          <cell r="C59">
            <v>45.662399999999998</v>
          </cell>
          <cell r="D59">
            <v>46.630499999999998</v>
          </cell>
          <cell r="E59">
            <v>49.183199999999999</v>
          </cell>
          <cell r="F59">
            <v>0.13337013451747751</v>
          </cell>
        </row>
        <row r="60">
          <cell r="B60" t="str">
            <v>XOF</v>
          </cell>
          <cell r="C60">
            <v>0</v>
          </cell>
          <cell r="D60">
            <v>0</v>
          </cell>
          <cell r="E60">
            <v>655.96</v>
          </cell>
          <cell r="F60">
            <v>9.9999542655039939E-3</v>
          </cell>
        </row>
        <row r="61">
          <cell r="B61" t="str">
            <v>XAF</v>
          </cell>
          <cell r="C61">
            <v>0</v>
          </cell>
          <cell r="D61">
            <v>0</v>
          </cell>
          <cell r="E61">
            <v>655.96</v>
          </cell>
          <cell r="F61">
            <v>9.9999542655039939E-3</v>
          </cell>
        </row>
        <row r="62">
          <cell r="B62" t="str">
            <v>TRL</v>
          </cell>
          <cell r="C62">
            <v>435.80109999999996</v>
          </cell>
          <cell r="D62">
            <v>525.59535000000005</v>
          </cell>
          <cell r="E62">
            <v>638.49600000000009</v>
          </cell>
          <cell r="F62">
            <v>1.0273470781336138E-2</v>
          </cell>
        </row>
      </sheetData>
      <sheetData sheetId="9"/>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 LIRE"/>
      <sheetName val="Smartview"/>
      <sheetName val="Sommaire"/>
      <sheetName val="RESULTAT"/>
      <sheetName val="R GLOBAL"/>
      <sheetName val="BILAN"/>
      <sheetName val="VAR CP"/>
      <sheetName val="TAB FLUX"/>
      <sheetName val="PPA"/>
      <sheetName val="Restatement"/>
      <sheetName val="FX rates"/>
      <sheetName val="Sectorielle 1"/>
      <sheetName val="Sectorielle 2"/>
      <sheetName val="Sectorielle 3"/>
      <sheetName val="Ch par nature"/>
      <sheetName val="Personnel"/>
      <sheetName val="ACPS"/>
      <sheetName val="non récurrent"/>
      <sheetName val="ACPO R7"/>
      <sheetName val="Financier"/>
      <sheetName val="Impôts"/>
      <sheetName val="Res par action"/>
      <sheetName val="Incorp 1"/>
      <sheetName val="Acquisitions 2"/>
      <sheetName val="Incorp 2"/>
      <sheetName val="PP&amp;E 1"/>
      <sheetName val="PP&amp;E 1 (loc compar)"/>
      <sheetName val="Actifs fin"/>
      <sheetName val="Dérivés 1"/>
      <sheetName val="Dérivés 2"/>
      <sheetName val="Dérivés 3"/>
      <sheetName val="MeE 2"/>
      <sheetName val="MeE 1"/>
      <sheetName val="MeE 4"/>
      <sheetName val="MeE 3"/>
      <sheetName val="Parties liées - MeE 4"/>
      <sheetName val="Impôts diff"/>
      <sheetName val="Impôts exigibles"/>
      <sheetName val="Stocks"/>
      <sheetName val="Créances 1"/>
      <sheetName val="Créances 2"/>
      <sheetName val="Créances 3"/>
      <sheetName val="Actifs fin ct"/>
      <sheetName val="Autres actifs ct"/>
      <sheetName val="Tréso"/>
      <sheetName val="Capital et primes"/>
      <sheetName val="Réserves"/>
      <sheetName val="Dettes fin 1"/>
      <sheetName val="Dettes fin - Var par flux"/>
      <sheetName val="Dettes fin 2"/>
      <sheetName val="benefits 0 V22"/>
      <sheetName val="benefits 1 V22"/>
      <sheetName val="benefits 5 V22"/>
      <sheetName val="benefits 8 V22"/>
      <sheetName val="benefits 9 v22"/>
      <sheetName val="benefits 11 V22"/>
      <sheetName val="benefits 12 V22"/>
      <sheetName val="benefits 17 V22"/>
      <sheetName val="Plan AGA 1"/>
      <sheetName val="Plan AGA 2"/>
      <sheetName val="Provisions 1"/>
      <sheetName val="Provisions 2"/>
      <sheetName val="Autres passifs ct"/>
      <sheetName val="Flux tréso"/>
      <sheetName val="RiskFin Liquidité"/>
      <sheetName val="RiskFin Transaction"/>
      <sheetName val="RiskFin Conversion"/>
      <sheetName val="RiskFin Intérêt"/>
      <sheetName val="RiskFin Sensibilité"/>
      <sheetName val="RiskFin Actions"/>
      <sheetName val="RiskFin Gearing"/>
      <sheetName val="Financia assets classific"/>
      <sheetName val="FV hierarchy"/>
      <sheetName val="Changement niveau 3"/>
      <sheetName val="Honoraires d'audit"/>
      <sheetName val="Note 36"/>
    </sheetNames>
    <sheetDataSet>
      <sheetData sheetId="0"/>
      <sheetData sheetId="1"/>
      <sheetData sheetId="2"/>
      <sheetData sheetId="3"/>
      <sheetData sheetId="4"/>
      <sheetData sheetId="5"/>
      <sheetData sheetId="6"/>
      <sheetData sheetId="7">
        <row r="65">
          <cell r="D65">
            <v>-893</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gistered"/>
      <sheetName val="ETP"/>
      <sheetName val="out In Touch"/>
      <sheetName val="Publi Site Web"/>
    </sheetNames>
    <sheetDataSet>
      <sheetData sheetId="0">
        <row r="31">
          <cell r="B31">
            <v>24</v>
          </cell>
        </row>
        <row r="57">
          <cell r="B57">
            <v>18</v>
          </cell>
        </row>
        <row r="68">
          <cell r="B68">
            <v>4</v>
          </cell>
        </row>
        <row r="81">
          <cell r="B81">
            <v>6</v>
          </cell>
        </row>
        <row r="89">
          <cell r="B89">
            <v>1</v>
          </cell>
        </row>
        <row r="96">
          <cell r="B96" t="str">
            <v>Bassens</v>
          </cell>
        </row>
        <row r="97">
          <cell r="B97" t="str">
            <v>Combaude</v>
          </cell>
        </row>
        <row r="98">
          <cell r="B98" t="str">
            <v>Golbey</v>
          </cell>
        </row>
        <row r="99">
          <cell r="B99" t="str">
            <v>Tours</v>
          </cell>
        </row>
        <row r="100">
          <cell r="B100" t="str">
            <v>Vannes</v>
          </cell>
        </row>
        <row r="101">
          <cell r="B101" t="str">
            <v>Trèves</v>
          </cell>
        </row>
        <row r="102">
          <cell r="B102" t="str">
            <v>Turin</v>
          </cell>
        </row>
        <row r="103">
          <cell r="B103" t="str">
            <v>Zalau</v>
          </cell>
        </row>
        <row r="104">
          <cell r="B104" t="str">
            <v>Anderson</v>
          </cell>
        </row>
        <row r="105">
          <cell r="B105" t="str">
            <v>Louisville</v>
          </cell>
        </row>
        <row r="106">
          <cell r="B106" t="str">
            <v>Shanghai</v>
          </cell>
        </row>
        <row r="107">
          <cell r="B107" t="str">
            <v>Cilegon</v>
          </cell>
        </row>
        <row r="108">
          <cell r="B108" t="str">
            <v>Kalimatan</v>
          </cell>
        </row>
        <row r="109">
          <cell r="B109" t="str">
            <v>Soretama / Bahia</v>
          </cell>
        </row>
        <row r="110">
          <cell r="B110" t="str">
            <v>Rayong</v>
          </cell>
        </row>
        <row r="111">
          <cell r="B111" t="str">
            <v>Hat Yai</v>
          </cell>
        </row>
        <row r="112">
          <cell r="B112" t="str">
            <v>Laem Chabang</v>
          </cell>
        </row>
      </sheetData>
      <sheetData sheetId="1" refreshError="1"/>
      <sheetData sheetId="2" refreshError="1"/>
      <sheetData sheetId="3" refreshError="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A082F-96DB-4460-B5A1-5D8E09B3628B}">
  <sheetPr>
    <tabColor theme="9"/>
    <pageSetUpPr fitToPage="1"/>
  </sheetPr>
  <dimension ref="A1:N134"/>
  <sheetViews>
    <sheetView zoomScale="85" zoomScaleNormal="85" workbookViewId="0">
      <pane xSplit="1" ySplit="1" topLeftCell="B24" activePane="bottomRight" state="frozen"/>
      <selection activeCell="B36" sqref="B36"/>
      <selection pane="topRight" activeCell="B36" sqref="B36"/>
      <selection pane="bottomLeft" activeCell="B36" sqref="B36"/>
      <selection pane="bottomRight" activeCell="I36" sqref="I36"/>
    </sheetView>
  </sheetViews>
  <sheetFormatPr baseColWidth="10" defaultColWidth="11.453125" defaultRowHeight="14.5" x14ac:dyDescent="0.35"/>
  <cols>
    <col min="1" max="1" width="51.54296875" customWidth="1"/>
    <col min="2" max="2" width="15.81640625" customWidth="1"/>
    <col min="6" max="6" width="11.7265625" customWidth="1"/>
  </cols>
  <sheetData>
    <row r="1" spans="1:8" x14ac:dyDescent="0.35">
      <c r="A1" s="1" t="s">
        <v>0</v>
      </c>
      <c r="B1" s="107">
        <v>2023</v>
      </c>
      <c r="C1" s="129">
        <v>2022</v>
      </c>
      <c r="D1" s="129">
        <v>2021</v>
      </c>
      <c r="E1" s="129">
        <v>2020</v>
      </c>
      <c r="F1" s="129">
        <v>2019</v>
      </c>
      <c r="G1" s="129">
        <v>2018</v>
      </c>
    </row>
    <row r="2" spans="1:8" x14ac:dyDescent="0.35">
      <c r="A2" s="2" t="s">
        <v>1</v>
      </c>
      <c r="B2" s="130">
        <f>'[2]3.3 Compte de résultat'!C5</f>
        <v>28343</v>
      </c>
      <c r="C2" s="131">
        <v>28590</v>
      </c>
      <c r="D2" s="131">
        <v>23795</v>
      </c>
      <c r="E2" s="131">
        <v>20469</v>
      </c>
      <c r="F2" s="131">
        <v>24135</v>
      </c>
      <c r="G2" s="131">
        <v>22028</v>
      </c>
    </row>
    <row r="3" spans="1:8" x14ac:dyDescent="0.35">
      <c r="A3" s="3" t="s">
        <v>2</v>
      </c>
      <c r="B3" s="132">
        <f>'[2]3.2.1 Effets ventes tableau'!B11</f>
        <v>-8.6393844001398934E-3</v>
      </c>
      <c r="C3" s="133">
        <v>0.20151292288295863</v>
      </c>
      <c r="D3" s="133">
        <v>0.16300000000000001</v>
      </c>
      <c r="E3" s="133">
        <v>-0.152</v>
      </c>
      <c r="F3" s="133">
        <v>9.6000000000000002E-2</v>
      </c>
      <c r="G3" s="133">
        <v>3.0000000000000001E-3</v>
      </c>
    </row>
    <row r="4" spans="1:8" x14ac:dyDescent="0.35">
      <c r="A4" s="2" t="s">
        <v>3</v>
      </c>
      <c r="B4" s="134">
        <f>'[2]3.3.3 b MASA &amp; Effectifs'!C5</f>
        <v>7401</v>
      </c>
      <c r="C4" s="135">
        <v>6950</v>
      </c>
      <c r="D4" s="135">
        <v>6445</v>
      </c>
      <c r="E4" s="135">
        <v>5996</v>
      </c>
      <c r="F4" s="135">
        <v>6365</v>
      </c>
      <c r="G4" s="135">
        <v>6038</v>
      </c>
    </row>
    <row r="5" spans="1:8" x14ac:dyDescent="0.35">
      <c r="A5" s="2" t="s">
        <v>4</v>
      </c>
      <c r="B5" s="136">
        <f>'[2]3.3.3 b MASA &amp; Effectifs'!C6</f>
        <v>0.26112267579296478</v>
      </c>
      <c r="C5" s="137">
        <v>0.24309199020636585</v>
      </c>
      <c r="D5" s="137">
        <v>0.27100000000000002</v>
      </c>
      <c r="E5" s="137">
        <v>0.29299999999999998</v>
      </c>
      <c r="F5" s="137">
        <v>0.26400000000000001</v>
      </c>
      <c r="G5" s="137">
        <v>0.27400000000000002</v>
      </c>
      <c r="H5" s="5"/>
    </row>
    <row r="6" spans="1:8" x14ac:dyDescent="0.35">
      <c r="A6" s="3" t="s">
        <v>5</v>
      </c>
      <c r="B6" s="138">
        <f>'[2]3.3.3 b MASA &amp; Effectifs'!C8</f>
        <v>125000</v>
      </c>
      <c r="C6" s="139">
        <v>124900</v>
      </c>
      <c r="D6" s="139">
        <v>118400</v>
      </c>
      <c r="E6" s="139">
        <v>117500</v>
      </c>
      <c r="F6" s="139">
        <v>121300</v>
      </c>
      <c r="G6" s="139">
        <v>111100</v>
      </c>
    </row>
    <row r="7" spans="1:8" x14ac:dyDescent="0.35">
      <c r="A7" s="2" t="s">
        <v>6</v>
      </c>
      <c r="B7" s="130">
        <f>'[2]3.3.3 c à m'!C22</f>
        <v>756</v>
      </c>
      <c r="C7" s="131">
        <v>698</v>
      </c>
      <c r="D7" s="131">
        <v>682</v>
      </c>
      <c r="E7" s="131">
        <v>646</v>
      </c>
      <c r="F7" s="131">
        <v>687</v>
      </c>
      <c r="G7" s="131">
        <v>648</v>
      </c>
    </row>
    <row r="8" spans="1:8" x14ac:dyDescent="0.35">
      <c r="A8" s="6" t="s">
        <v>4</v>
      </c>
      <c r="B8" s="140">
        <f>'[2]3.3.3 c à m'!C23</f>
        <v>2.6673252654976536E-2</v>
      </c>
      <c r="C8" s="141">
        <v>2.4414130814970271E-2</v>
      </c>
      <c r="D8" s="141">
        <v>2.9000000000000001E-2</v>
      </c>
      <c r="E8" s="141">
        <v>3.2000000000000001E-2</v>
      </c>
      <c r="F8" s="141">
        <v>2.8000000000000001E-2</v>
      </c>
      <c r="G8" s="141">
        <v>2.9000000000000001E-2</v>
      </c>
    </row>
    <row r="9" spans="1:8" x14ac:dyDescent="0.35">
      <c r="A9" s="7" t="s">
        <v>7</v>
      </c>
      <c r="B9" s="142">
        <f>'[2]3.5.1 CF opérationnel'!B4</f>
        <v>5489</v>
      </c>
      <c r="C9" s="143">
        <v>5262</v>
      </c>
      <c r="D9" s="143">
        <v>4700</v>
      </c>
      <c r="E9" s="143">
        <v>3631</v>
      </c>
      <c r="F9" s="143">
        <v>4763</v>
      </c>
      <c r="G9" s="143">
        <v>4119</v>
      </c>
    </row>
    <row r="10" spans="1:8" x14ac:dyDescent="0.35">
      <c r="A10" s="2" t="s">
        <v>8</v>
      </c>
      <c r="B10" s="130">
        <f>'[2]3.3 Compte de résultat'!C12</f>
        <v>3572</v>
      </c>
      <c r="C10" s="131">
        <v>3396</v>
      </c>
      <c r="D10" s="131">
        <v>2966</v>
      </c>
      <c r="E10" s="131">
        <v>1878</v>
      </c>
      <c r="F10" s="131">
        <v>3009</v>
      </c>
      <c r="G10" s="131">
        <v>2775</v>
      </c>
    </row>
    <row r="11" spans="1:8" x14ac:dyDescent="0.35">
      <c r="A11" s="2" t="s">
        <v>9</v>
      </c>
      <c r="B11" s="136">
        <f>'[2]3.3 Compte de résultat'!F12</f>
        <v>0.12602759058674098</v>
      </c>
      <c r="C11" s="137">
        <v>0.11878279118572928</v>
      </c>
      <c r="D11" s="137">
        <v>0.125</v>
      </c>
      <c r="E11" s="137">
        <v>9.1999999999999998E-2</v>
      </c>
      <c r="F11" s="137">
        <v>0.125</v>
      </c>
      <c r="G11" s="137">
        <v>0.126</v>
      </c>
    </row>
    <row r="12" spans="1:8" x14ac:dyDescent="0.35">
      <c r="A12" s="2" t="s">
        <v>10</v>
      </c>
      <c r="B12" s="130">
        <f>'[2]3.3 Compte de résultat'!C14</f>
        <v>2652</v>
      </c>
      <c r="C12" s="131">
        <v>3021</v>
      </c>
      <c r="D12" s="131">
        <v>2777</v>
      </c>
      <c r="E12" s="131">
        <v>1403</v>
      </c>
      <c r="F12" s="131">
        <v>2691</v>
      </c>
      <c r="G12" s="131">
        <v>2550.4</v>
      </c>
    </row>
    <row r="13" spans="1:8" x14ac:dyDescent="0.35">
      <c r="A13" s="3" t="s">
        <v>11</v>
      </c>
      <c r="B13" s="144">
        <f>'[2]3.3 Compte de résultat'!F14</f>
        <v>9.3568076773806588E-2</v>
      </c>
      <c r="C13" s="145">
        <v>0.10566631689401888</v>
      </c>
      <c r="D13" s="145">
        <v>0.11700000000000001</v>
      </c>
      <c r="E13" s="145">
        <v>6.9000000000000006E-2</v>
      </c>
      <c r="F13" s="145">
        <v>0.111</v>
      </c>
      <c r="G13" s="145">
        <v>0.11600000000000001</v>
      </c>
    </row>
    <row r="14" spans="1:8" x14ac:dyDescent="0.35">
      <c r="A14" s="2" t="s">
        <v>12</v>
      </c>
      <c r="B14" s="134">
        <f>-'[2]3.3 Compte de résultat'!C15</f>
        <v>198</v>
      </c>
      <c r="C14" s="135">
        <v>239</v>
      </c>
      <c r="D14" s="135">
        <v>192</v>
      </c>
      <c r="E14" s="135">
        <v>242</v>
      </c>
      <c r="F14" s="135">
        <v>330</v>
      </c>
      <c r="G14" s="135">
        <v>200</v>
      </c>
    </row>
    <row r="15" spans="1:8" x14ac:dyDescent="0.35">
      <c r="A15" s="2" t="s">
        <v>13</v>
      </c>
      <c r="B15" s="130">
        <f>'[2]3.3 Compte de résultat'!C16</f>
        <v>2</v>
      </c>
      <c r="C15" s="131">
        <v>-22</v>
      </c>
      <c r="D15" s="131">
        <v>-4</v>
      </c>
      <c r="E15" s="131">
        <v>-14</v>
      </c>
      <c r="F15" s="135">
        <v>-5</v>
      </c>
      <c r="G15" s="135">
        <v>16</v>
      </c>
    </row>
    <row r="16" spans="1:8" x14ac:dyDescent="0.35">
      <c r="A16" s="2" t="s">
        <v>14</v>
      </c>
      <c r="B16" s="146">
        <f>'[2]3.3 Compte de résultat'!C19</f>
        <v>2490</v>
      </c>
      <c r="C16" s="147">
        <v>2656</v>
      </c>
      <c r="D16" s="147">
        <v>2471</v>
      </c>
      <c r="E16" s="147">
        <v>979</v>
      </c>
      <c r="F16" s="147">
        <v>2236</v>
      </c>
      <c r="G16" s="147">
        <v>2230</v>
      </c>
    </row>
    <row r="17" spans="1:14" x14ac:dyDescent="0.35">
      <c r="A17" s="2" t="s">
        <v>15</v>
      </c>
      <c r="B17" s="148">
        <f>-'[2]3.3 Compte de résultat'!C20</f>
        <v>507</v>
      </c>
      <c r="C17" s="149">
        <v>647</v>
      </c>
      <c r="D17" s="149">
        <v>626</v>
      </c>
      <c r="E17" s="149">
        <v>354</v>
      </c>
      <c r="F17" s="149">
        <v>506</v>
      </c>
      <c r="G17" s="149">
        <v>570</v>
      </c>
    </row>
    <row r="18" spans="1:14" x14ac:dyDescent="0.35">
      <c r="A18" s="3" t="s">
        <v>16</v>
      </c>
      <c r="B18" s="144">
        <f>B17/B16</f>
        <v>0.20361445783132531</v>
      </c>
      <c r="C18" s="145">
        <f>C17/C16</f>
        <v>0.24359939759036145</v>
      </c>
      <c r="D18" s="145">
        <v>0.253</v>
      </c>
      <c r="E18" s="145">
        <v>0.36199999999999999</v>
      </c>
      <c r="F18" s="145">
        <v>0.22600000000000001</v>
      </c>
      <c r="G18" s="145">
        <v>0.25600000000000001</v>
      </c>
    </row>
    <row r="19" spans="1:14" x14ac:dyDescent="0.35">
      <c r="A19" s="2" t="s">
        <v>17</v>
      </c>
      <c r="B19" s="130">
        <f>'[2]3.3 Compte de résultat'!C21</f>
        <v>1983</v>
      </c>
      <c r="C19" s="131">
        <v>2009</v>
      </c>
      <c r="D19" s="131">
        <v>1845</v>
      </c>
      <c r="E19" s="131">
        <v>625</v>
      </c>
      <c r="F19" s="131">
        <v>1730</v>
      </c>
      <c r="G19" s="131">
        <v>1660</v>
      </c>
    </row>
    <row r="20" spans="1:14" x14ac:dyDescent="0.35">
      <c r="A20" s="2" t="s">
        <v>4</v>
      </c>
      <c r="B20" s="136">
        <f>'[2]3.3 Compte de résultat'!F21</f>
        <v>6.9964365098966239E-2</v>
      </c>
      <c r="C20" s="137">
        <v>7.026932493878979E-2</v>
      </c>
      <c r="D20" s="137">
        <v>7.8E-2</v>
      </c>
      <c r="E20" s="137">
        <v>3.1E-2</v>
      </c>
      <c r="F20" s="137">
        <v>7.1999999999999995E-2</v>
      </c>
      <c r="G20" s="137">
        <v>7.4999999999999997E-2</v>
      </c>
    </row>
    <row r="21" spans="1:14" x14ac:dyDescent="0.35">
      <c r="A21" s="6" t="s">
        <v>18</v>
      </c>
      <c r="B21" s="150">
        <f>'[6]TAB FLUX'!$D$65</f>
        <v>-893</v>
      </c>
      <c r="C21" s="151">
        <v>803</v>
      </c>
      <c r="D21" s="151">
        <v>410</v>
      </c>
      <c r="E21" s="151">
        <v>357</v>
      </c>
      <c r="F21" s="151">
        <v>666</v>
      </c>
      <c r="G21" s="151">
        <v>637</v>
      </c>
    </row>
    <row r="22" spans="1:14" x14ac:dyDescent="0.35">
      <c r="A22" s="9" t="s">
        <v>19</v>
      </c>
      <c r="B22" s="130">
        <f>'[2]3.5.1 CF opérationnel'!B12</f>
        <v>5287</v>
      </c>
      <c r="C22" s="131">
        <v>1931</v>
      </c>
      <c r="D22" s="131">
        <v>2906</v>
      </c>
      <c r="E22" s="131">
        <v>3366</v>
      </c>
      <c r="F22" s="131">
        <v>3321</v>
      </c>
      <c r="G22" s="131">
        <v>2831</v>
      </c>
    </row>
    <row r="23" spans="1:14" x14ac:dyDescent="0.35">
      <c r="A23" s="3" t="s">
        <v>4</v>
      </c>
      <c r="B23" s="144">
        <f>B22/B2</f>
        <v>0.1865363581836785</v>
      </c>
      <c r="C23" s="145">
        <f>C22/C2</f>
        <v>6.7541098286114029E-2</v>
      </c>
      <c r="D23" s="145">
        <v>0.122</v>
      </c>
      <c r="E23" s="145">
        <v>0.16400000000000001</v>
      </c>
      <c r="F23" s="145">
        <v>0.13800000000000001</v>
      </c>
      <c r="G23" s="145">
        <v>0.129</v>
      </c>
    </row>
    <row r="24" spans="1:14" x14ac:dyDescent="0.35">
      <c r="A24" s="10" t="s">
        <v>20</v>
      </c>
      <c r="B24" s="152">
        <f>'[2]3.5.2 Capex'!B4</f>
        <v>2236</v>
      </c>
      <c r="C24" s="153">
        <v>2141</v>
      </c>
      <c r="D24" s="153">
        <v>1705</v>
      </c>
      <c r="E24" s="153">
        <v>1221</v>
      </c>
      <c r="F24" s="153">
        <v>1801</v>
      </c>
      <c r="G24" s="153">
        <v>1669</v>
      </c>
    </row>
    <row r="25" spans="1:14" x14ac:dyDescent="0.35">
      <c r="A25" s="6" t="s">
        <v>4</v>
      </c>
      <c r="B25" s="136">
        <f>B24/B2</f>
        <v>7.8890731397523201E-2</v>
      </c>
      <c r="C25" s="137">
        <f>C24/C2</f>
        <v>7.4886323889471848E-2</v>
      </c>
      <c r="D25" s="154">
        <v>7.1999999999999995E-2</v>
      </c>
      <c r="E25" s="154">
        <v>0.06</v>
      </c>
      <c r="F25" s="154">
        <v>7.4999999999999997E-2</v>
      </c>
      <c r="G25" s="154">
        <v>7.5999999999999998E-2</v>
      </c>
    </row>
    <row r="26" spans="1:14" x14ac:dyDescent="0.35">
      <c r="A26" s="2" t="s">
        <v>21</v>
      </c>
      <c r="B26" s="155">
        <f>'[2]3.4.11 Dette'!B16</f>
        <v>3280.8</v>
      </c>
      <c r="C26" s="156">
        <v>4320</v>
      </c>
      <c r="D26" s="147">
        <v>2789</v>
      </c>
      <c r="E26" s="147">
        <v>3531</v>
      </c>
      <c r="F26" s="147">
        <v>5184</v>
      </c>
      <c r="G26" s="147">
        <v>4056</v>
      </c>
    </row>
    <row r="27" spans="1:14" x14ac:dyDescent="0.35">
      <c r="A27" s="2" t="s">
        <v>22</v>
      </c>
      <c r="B27" s="146">
        <f>'[2]3.4 Bilan'!B28</f>
        <v>17958</v>
      </c>
      <c r="C27" s="147">
        <v>17116</v>
      </c>
      <c r="D27" s="147">
        <v>14971</v>
      </c>
      <c r="E27" s="147">
        <v>12631</v>
      </c>
      <c r="F27" s="147">
        <v>13229</v>
      </c>
      <c r="G27" s="147">
        <v>12181</v>
      </c>
      <c r="H27" s="8"/>
    </row>
    <row r="28" spans="1:14" x14ac:dyDescent="0.35">
      <c r="A28" s="2" t="s">
        <v>23</v>
      </c>
      <c r="B28" s="136">
        <f>B26/B27</f>
        <v>0.18269295021717341</v>
      </c>
      <c r="C28" s="137">
        <f>C26/C27</f>
        <v>0.25239541949053518</v>
      </c>
      <c r="D28" s="137">
        <v>0.186</v>
      </c>
      <c r="E28" s="137">
        <v>0.28000000000000003</v>
      </c>
      <c r="F28" s="137">
        <v>0.39200000000000002</v>
      </c>
      <c r="G28" s="137">
        <v>0.33</v>
      </c>
    </row>
    <row r="29" spans="1:14" x14ac:dyDescent="0.35">
      <c r="A29" s="2" t="s">
        <v>24</v>
      </c>
      <c r="B29" s="157">
        <f>B26/B9</f>
        <v>0.59770449990890873</v>
      </c>
      <c r="C29" s="158">
        <f>C26/C9</f>
        <v>0.82098061573546177</v>
      </c>
      <c r="D29" s="158">
        <v>0.59</v>
      </c>
      <c r="E29" s="158">
        <v>0.97</v>
      </c>
      <c r="F29" s="158">
        <v>1.0900000000000001</v>
      </c>
      <c r="G29" s="158">
        <v>0.98</v>
      </c>
    </row>
    <row r="30" spans="1:14" ht="23.5" x14ac:dyDescent="0.55000000000000004">
      <c r="A30" s="6" t="s">
        <v>25</v>
      </c>
      <c r="B30" s="159">
        <f>B10/B65</f>
        <v>20.840140023337224</v>
      </c>
      <c r="C30" s="160">
        <f>C10/C65</f>
        <v>11.488497970230043</v>
      </c>
      <c r="D30" s="160">
        <v>13.7</v>
      </c>
      <c r="E30" s="160">
        <v>7.9</v>
      </c>
      <c r="F30" s="160">
        <v>10.1</v>
      </c>
      <c r="G30" s="160">
        <v>13.3</v>
      </c>
      <c r="L30" s="11"/>
      <c r="M30" s="11"/>
      <c r="N30" s="11"/>
    </row>
    <row r="31" spans="1:14" x14ac:dyDescent="0.35">
      <c r="A31" s="2" t="s">
        <v>26</v>
      </c>
      <c r="B31" s="148">
        <f>'[2]3.5.3 FCF'!B12</f>
        <v>2342.7999999999997</v>
      </c>
      <c r="C31" s="149">
        <v>-180.3</v>
      </c>
      <c r="D31" s="149">
        <v>1357</v>
      </c>
      <c r="E31" s="149">
        <v>2004</v>
      </c>
      <c r="F31" s="131">
        <v>1142</v>
      </c>
      <c r="G31" s="131">
        <v>-1985</v>
      </c>
    </row>
    <row r="32" spans="1:14" x14ac:dyDescent="0.35">
      <c r="A32" s="2" t="s">
        <v>27</v>
      </c>
      <c r="B32" s="136">
        <f>B19/(AVERAGE(B27:C27))</f>
        <v>0.11307521240805155</v>
      </c>
      <c r="C32" s="137">
        <f>C19/(AVERAGE(C27:D27))</f>
        <v>0.12522205254464425</v>
      </c>
      <c r="D32" s="137">
        <v>0.13368596478516048</v>
      </c>
      <c r="E32" s="137">
        <f>E19/(AVERAGE(E27:F27))</f>
        <v>4.8337200309358085E-2</v>
      </c>
      <c r="F32" s="137">
        <f>F19/(AVERAGE(F27:G27))</f>
        <v>0.13616686343959072</v>
      </c>
      <c r="G32" s="137">
        <f>G19/(AVERAGE(G27:H27))</f>
        <v>0.13627780970363682</v>
      </c>
      <c r="I32" s="4"/>
    </row>
    <row r="33" spans="1:7" x14ac:dyDescent="0.35">
      <c r="A33" s="2" t="s">
        <v>28</v>
      </c>
      <c r="B33" s="136">
        <f>'[2]3.6 ROCE'!B9</f>
        <v>0.11352575935559657</v>
      </c>
      <c r="C33" s="137">
        <f>'[2]3.6 ROCE'!B9</f>
        <v>0.11352575935559657</v>
      </c>
      <c r="D33" s="137">
        <v>0.10299999999999999</v>
      </c>
      <c r="E33" s="137">
        <v>0.06</v>
      </c>
      <c r="F33" s="137">
        <v>0.1</v>
      </c>
      <c r="G33" s="137" t="s">
        <v>29</v>
      </c>
    </row>
    <row r="34" spans="1:7" x14ac:dyDescent="0.35">
      <c r="A34" s="12" t="s">
        <v>30</v>
      </c>
      <c r="B34" s="161"/>
      <c r="C34" s="162"/>
      <c r="D34" s="163"/>
      <c r="E34" s="163"/>
      <c r="F34" s="163"/>
      <c r="G34" s="163"/>
    </row>
    <row r="35" spans="1:7" x14ac:dyDescent="0.35">
      <c r="A35" s="2" t="s">
        <v>31</v>
      </c>
      <c r="B35" s="164">
        <f>B27/B67*1000000</f>
        <v>25.117551413416425</v>
      </c>
      <c r="C35" s="163">
        <f>C27/C67*1000000</f>
        <v>23.968047360906397</v>
      </c>
      <c r="D35" s="163">
        <v>20.9</v>
      </c>
      <c r="E35" s="163">
        <f>70.8/4</f>
        <v>17.7</v>
      </c>
      <c r="F35" s="163">
        <f>74.1/4</f>
        <v>18.524999999999999</v>
      </c>
      <c r="G35" s="163">
        <f>67.8/4</f>
        <v>16.95</v>
      </c>
    </row>
    <row r="36" spans="1:7" x14ac:dyDescent="0.35">
      <c r="A36" s="2" t="s">
        <v>32</v>
      </c>
      <c r="B36" s="165">
        <f>'[2]3.3 Compte de résultat'!C25</f>
        <v>2.7723790842112828</v>
      </c>
      <c r="C36" s="166">
        <v>2.8061496650588742</v>
      </c>
      <c r="D36" s="166">
        <v>2.58</v>
      </c>
      <c r="E36" s="166">
        <f>3.52/4</f>
        <v>0.88</v>
      </c>
      <c r="F36" s="166">
        <f>9.69/4</f>
        <v>2.4224999999999999</v>
      </c>
      <c r="G36" s="166">
        <f>9.3/4</f>
        <v>2.3250000000000002</v>
      </c>
    </row>
    <row r="37" spans="1:7" x14ac:dyDescent="0.35">
      <c r="A37" s="2" t="s">
        <v>33</v>
      </c>
      <c r="B37" s="165">
        <f>'[2]3.3 Compte de résultat'!C26</f>
        <v>2.7513849414550133</v>
      </c>
      <c r="C37" s="166">
        <v>2.7870338096897873</v>
      </c>
      <c r="D37" s="166">
        <v>2.56</v>
      </c>
      <c r="E37" s="166">
        <v>3.51</v>
      </c>
      <c r="F37" s="166">
        <v>9.66</v>
      </c>
      <c r="G37" s="166">
        <v>9.25</v>
      </c>
    </row>
    <row r="38" spans="1:7" x14ac:dyDescent="0.35">
      <c r="A38" s="6" t="s">
        <v>34</v>
      </c>
      <c r="B38" s="108">
        <f>B68/B36</f>
        <v>11.708355536535359</v>
      </c>
      <c r="C38" s="109">
        <f>C68/C36</f>
        <v>9.2618010805402697</v>
      </c>
      <c r="D38" s="109">
        <f>D68/D36</f>
        <v>13.968992248062015</v>
      </c>
      <c r="E38" s="167">
        <v>29.8</v>
      </c>
      <c r="F38" s="167">
        <v>11.3</v>
      </c>
      <c r="G38" s="167">
        <v>9.3000000000000007</v>
      </c>
    </row>
    <row r="39" spans="1:7" x14ac:dyDescent="0.35">
      <c r="A39" s="2" t="s">
        <v>35</v>
      </c>
      <c r="B39" s="110">
        <v>1.35</v>
      </c>
      <c r="C39" s="166">
        <v>1.25</v>
      </c>
      <c r="D39" s="168">
        <v>1.125</v>
      </c>
      <c r="E39" s="168">
        <f>2.3/4</f>
        <v>0.57499999999999996</v>
      </c>
      <c r="F39" s="166">
        <v>0.5</v>
      </c>
      <c r="G39" s="168">
        <f>3.7/4</f>
        <v>0.92500000000000004</v>
      </c>
    </row>
    <row r="40" spans="1:7" x14ac:dyDescent="0.35">
      <c r="A40" s="2" t="s">
        <v>36</v>
      </c>
      <c r="B40" s="111">
        <v>0.48699999999999999</v>
      </c>
      <c r="C40" s="162">
        <v>0.44</v>
      </c>
      <c r="D40" s="162">
        <v>0.44</v>
      </c>
      <c r="E40" s="162">
        <v>0.65</v>
      </c>
      <c r="F40" s="162">
        <v>0.21</v>
      </c>
      <c r="G40" s="162">
        <v>0.4</v>
      </c>
    </row>
    <row r="41" spans="1:7" x14ac:dyDescent="0.35">
      <c r="A41" s="2" t="s">
        <v>37</v>
      </c>
      <c r="B41" s="111">
        <v>4.2000000000000003E-2</v>
      </c>
      <c r="C41" s="137">
        <v>4.8000000000000001E-2</v>
      </c>
      <c r="D41" s="137">
        <v>3.1E-2</v>
      </c>
      <c r="E41" s="137">
        <v>2.1999999999999999E-2</v>
      </c>
      <c r="F41" s="137">
        <v>1.7999999999999999E-2</v>
      </c>
      <c r="G41" s="137">
        <v>4.2999999999999997E-2</v>
      </c>
    </row>
    <row r="42" spans="1:7" x14ac:dyDescent="0.35">
      <c r="C42" s="13"/>
      <c r="D42" s="13"/>
      <c r="E42" s="13"/>
      <c r="F42" s="13"/>
      <c r="G42" s="13"/>
    </row>
    <row r="45" spans="1:7" x14ac:dyDescent="0.35">
      <c r="A45" t="s">
        <v>38</v>
      </c>
    </row>
    <row r="46" spans="1:7" x14ac:dyDescent="0.35">
      <c r="A46" t="s">
        <v>39</v>
      </c>
    </row>
    <row r="47" spans="1:7" x14ac:dyDescent="0.35">
      <c r="A47" t="s">
        <v>40</v>
      </c>
    </row>
    <row r="48" spans="1:7" x14ac:dyDescent="0.35">
      <c r="A48" t="s">
        <v>41</v>
      </c>
    </row>
    <row r="49" spans="1:6" x14ac:dyDescent="0.35">
      <c r="A49" t="s">
        <v>42</v>
      </c>
    </row>
    <row r="50" spans="1:6" x14ac:dyDescent="0.35">
      <c r="A50" t="s">
        <v>43</v>
      </c>
    </row>
    <row r="51" spans="1:6" x14ac:dyDescent="0.35">
      <c r="A51" t="s">
        <v>44</v>
      </c>
    </row>
    <row r="52" spans="1:6" x14ac:dyDescent="0.35">
      <c r="A52" t="s">
        <v>45</v>
      </c>
    </row>
    <row r="53" spans="1:6" x14ac:dyDescent="0.35">
      <c r="A53" t="s">
        <v>46</v>
      </c>
    </row>
    <row r="54" spans="1:6" x14ac:dyDescent="0.35">
      <c r="A54" t="s">
        <v>47</v>
      </c>
    </row>
    <row r="55" spans="1:6" x14ac:dyDescent="0.35">
      <c r="A55" t="s">
        <v>48</v>
      </c>
    </row>
    <row r="56" spans="1:6" x14ac:dyDescent="0.35">
      <c r="A56" t="s">
        <v>49</v>
      </c>
    </row>
    <row r="63" spans="1:6" x14ac:dyDescent="0.35">
      <c r="A63" t="s">
        <v>50</v>
      </c>
      <c r="B63">
        <v>-130.4</v>
      </c>
      <c r="C63" s="14">
        <v>-11.6</v>
      </c>
      <c r="D63" s="14" t="s">
        <v>51</v>
      </c>
      <c r="E63" s="14"/>
    </row>
    <row r="64" spans="1:6" x14ac:dyDescent="0.35">
      <c r="A64" s="15" t="s">
        <v>52</v>
      </c>
      <c r="B64" s="15">
        <v>301.8</v>
      </c>
      <c r="C64" s="16">
        <v>307.2</v>
      </c>
      <c r="D64" s="16"/>
      <c r="E64" s="16"/>
      <c r="F64" s="15"/>
    </row>
    <row r="65" spans="1:14" x14ac:dyDescent="0.35">
      <c r="A65" s="17" t="s">
        <v>53</v>
      </c>
      <c r="B65" s="18">
        <f>B64+B63</f>
        <v>171.4</v>
      </c>
      <c r="C65" s="18">
        <f>C64+C63</f>
        <v>295.59999999999997</v>
      </c>
      <c r="D65" s="18"/>
      <c r="E65" s="18"/>
      <c r="F65" s="18"/>
    </row>
    <row r="66" spans="1:14" x14ac:dyDescent="0.35">
      <c r="N66">
        <f>210+125+39</f>
        <v>374</v>
      </c>
    </row>
    <row r="67" spans="1:14" x14ac:dyDescent="0.35">
      <c r="A67" t="s">
        <v>54</v>
      </c>
      <c r="B67" s="19">
        <v>714958226</v>
      </c>
      <c r="C67" s="19">
        <v>714117414</v>
      </c>
      <c r="D67" s="19"/>
      <c r="E67" s="19"/>
      <c r="F67" s="20"/>
    </row>
    <row r="68" spans="1:14" x14ac:dyDescent="0.35">
      <c r="A68" t="s">
        <v>55</v>
      </c>
      <c r="B68">
        <v>32.46</v>
      </c>
      <c r="C68">
        <v>25.99</v>
      </c>
      <c r="D68">
        <v>36.04</v>
      </c>
    </row>
    <row r="127" spans="1:2" x14ac:dyDescent="0.35">
      <c r="A127" s="21"/>
      <c r="B127" s="21"/>
    </row>
    <row r="130" spans="3:3" x14ac:dyDescent="0.35">
      <c r="C130" t="e">
        <f>VLOOKUP($A$127,'Chiffres clés'!$A:$G,MATCH(A130,'Chiffres clés'!$1:$1,0),0)</f>
        <v>#N/A</v>
      </c>
    </row>
    <row r="131" spans="3:3" x14ac:dyDescent="0.35">
      <c r="C131" t="e">
        <f>VLOOKUP($A$127,'Chiffres clés'!$A:$G,MATCH(A131,'Chiffres clés'!$1:$1,0),0)</f>
        <v>#N/A</v>
      </c>
    </row>
    <row r="132" spans="3:3" x14ac:dyDescent="0.35">
      <c r="C132" t="e">
        <f>VLOOKUP($A$127,'Chiffres clés'!$A:$G,MATCH(A132,'Chiffres clés'!$1:$1,0),0)</f>
        <v>#N/A</v>
      </c>
    </row>
    <row r="133" spans="3:3" x14ac:dyDescent="0.35">
      <c r="C133" t="e">
        <f>VLOOKUP($A$127,'Chiffres clés'!$A:$G,MATCH(A133,'Chiffres clés'!$1:$1,0),0)</f>
        <v>#N/A</v>
      </c>
    </row>
    <row r="134" spans="3:3" x14ac:dyDescent="0.35">
      <c r="C134" t="e">
        <f>VLOOKUP($A$127,'Chiffres clés'!$A:$G,MATCH(A134,'Chiffres clés'!$1:$1,0),0)</f>
        <v>#N/A</v>
      </c>
    </row>
  </sheetData>
  <pageMargins left="0.7" right="0.7" top="0.75" bottom="0.75" header="0.3" footer="0.3"/>
  <pageSetup paperSize="9"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61310-0803-43C9-9517-D3EDD978B4D2}">
  <sheetPr>
    <tabColor rgb="FF92D050"/>
  </sheetPr>
  <dimension ref="A1:G103"/>
  <sheetViews>
    <sheetView topLeftCell="A12" zoomScale="70" zoomScaleNormal="70" workbookViewId="0">
      <selection activeCell="B93" sqref="B93:B97"/>
    </sheetView>
  </sheetViews>
  <sheetFormatPr baseColWidth="10" defaultColWidth="11.453125" defaultRowHeight="14.5" x14ac:dyDescent="0.35"/>
  <cols>
    <col min="1" max="1" width="18" customWidth="1"/>
    <col min="2" max="6" width="15.1796875" style="113" customWidth="1"/>
  </cols>
  <sheetData>
    <row r="1" spans="1:7" x14ac:dyDescent="0.35">
      <c r="A1" s="1" t="s">
        <v>56</v>
      </c>
      <c r="B1" s="112"/>
      <c r="C1" s="112"/>
      <c r="D1" s="112"/>
      <c r="E1" s="112"/>
    </row>
    <row r="2" spans="1:7" x14ac:dyDescent="0.35">
      <c r="A2" t="s">
        <v>57</v>
      </c>
    </row>
    <row r="3" spans="1:7" ht="27" x14ac:dyDescent="0.35">
      <c r="B3" s="124" t="s">
        <v>58</v>
      </c>
      <c r="C3" s="124" t="s">
        <v>59</v>
      </c>
      <c r="D3" s="124" t="s">
        <v>60</v>
      </c>
      <c r="E3" s="124" t="s">
        <v>61</v>
      </c>
      <c r="F3" s="124" t="s">
        <v>62</v>
      </c>
    </row>
    <row r="4" spans="1:7" x14ac:dyDescent="0.35">
      <c r="A4" s="103">
        <v>2019</v>
      </c>
      <c r="B4" s="118">
        <v>100</v>
      </c>
      <c r="C4" s="118">
        <v>78.900000000000006</v>
      </c>
      <c r="D4" s="118">
        <v>195.1</v>
      </c>
      <c r="E4" s="118">
        <v>16.3</v>
      </c>
      <c r="F4" s="118">
        <v>30.2</v>
      </c>
      <c r="G4" s="22"/>
    </row>
    <row r="5" spans="1:7" x14ac:dyDescent="0.35">
      <c r="A5" s="103">
        <v>2020</v>
      </c>
      <c r="B5" s="118">
        <v>78</v>
      </c>
      <c r="C5" s="118">
        <v>63</v>
      </c>
      <c r="D5" s="118">
        <v>176</v>
      </c>
      <c r="E5" s="118">
        <v>11</v>
      </c>
      <c r="F5" s="118">
        <v>25</v>
      </c>
    </row>
    <row r="6" spans="1:7" x14ac:dyDescent="0.35">
      <c r="A6" s="103">
        <v>2021</v>
      </c>
      <c r="B6" s="118">
        <v>75</v>
      </c>
      <c r="C6" s="118">
        <v>63</v>
      </c>
      <c r="D6" s="118">
        <v>181</v>
      </c>
      <c r="E6" s="118">
        <v>13</v>
      </c>
      <c r="F6" s="118">
        <v>30</v>
      </c>
    </row>
    <row r="7" spans="1:7" x14ac:dyDescent="0.35">
      <c r="A7" s="103">
        <v>2022</v>
      </c>
      <c r="B7" s="118">
        <f>VLOOKUP(Marchés!B$3,'[2]3.1.3 a-b Marchés TC OE-RT'!$A$4:$C$10,3,0)</f>
        <v>74.568354999999997</v>
      </c>
      <c r="C7" s="118">
        <f>VLOOKUP(Marchés!C$3,'[2]3.1.3 a-b Marchés TC OE-RT'!$A$4:$C$10,3,0)</f>
        <v>68.913792000000001</v>
      </c>
      <c r="D7" s="118">
        <f>'[2]3.1.3 a-b Marchés TC OE-RT'!C7+'[2]3.1.3 a-b Marchés TC OE-RT'!C8</f>
        <v>190.819988</v>
      </c>
      <c r="E7" s="118">
        <f>VLOOKUP(Marchés!E$3,'[2]3.1.3 a-b Marchés TC OE-RT'!$A$4:$C$10,3,0)</f>
        <v>14.23873</v>
      </c>
      <c r="F7" s="118">
        <f>VLOOKUP(Marchés!F$3,'[2]3.1.3 a-b Marchés TC OE-RT'!$A$4:$C$10,3,0)</f>
        <v>35.607706</v>
      </c>
    </row>
    <row r="8" spans="1:7" x14ac:dyDescent="0.35">
      <c r="A8" s="103">
        <v>2023</v>
      </c>
      <c r="B8" s="169">
        <f>VLOOKUP(Marchés!B$3,'[2]3.1.3 a-b Marchés TC OE-RT'!$A$4:$C$10,2,0)</f>
        <v>82.502224999999996</v>
      </c>
      <c r="C8" s="169">
        <f>VLOOKUP(Marchés!C$3,'[2]3.1.3 a-b Marchés TC OE-RT'!$A$4:$C$10,2,0)</f>
        <v>74.950425999999993</v>
      </c>
      <c r="D8" s="169">
        <f>'[2]3.1.3 a-b Marchés TC OE-RT'!B7+'[2]3.1.3 a-b Marchés TC OE-RT'!B8</f>
        <v>209.17400099999998</v>
      </c>
      <c r="E8" s="169">
        <f>VLOOKUP(Marchés!E$3,'[2]3.1.3 a-b Marchés TC OE-RT'!$A$4:$C$10,2,0)</f>
        <v>14.65659</v>
      </c>
      <c r="F8" s="169">
        <f>VLOOKUP(Marchés!F$3,'[2]3.1.3 a-b Marchés TC OE-RT'!$A$4:$C$10,2,0)</f>
        <v>36.122075000000002</v>
      </c>
    </row>
    <row r="9" spans="1:7" x14ac:dyDescent="0.35">
      <c r="A9" s="24" t="s">
        <v>63</v>
      </c>
    </row>
    <row r="10" spans="1:7" x14ac:dyDescent="0.35">
      <c r="A10" s="24" t="s">
        <v>64</v>
      </c>
    </row>
    <row r="11" spans="1:7" x14ac:dyDescent="0.35">
      <c r="A11" s="24" t="s">
        <v>65</v>
      </c>
    </row>
    <row r="18" spans="1:7" ht="15" thickBot="1" x14ac:dyDescent="0.4"/>
    <row r="19" spans="1:7" x14ac:dyDescent="0.35">
      <c r="A19" s="1" t="s">
        <v>66</v>
      </c>
      <c r="B19" s="112"/>
      <c r="C19" s="112"/>
      <c r="D19" s="112"/>
      <c r="E19" s="112"/>
    </row>
    <row r="20" spans="1:7" x14ac:dyDescent="0.35">
      <c r="A20" t="s">
        <v>57</v>
      </c>
    </row>
    <row r="21" spans="1:7" ht="27" x14ac:dyDescent="0.35">
      <c r="B21" s="124" t="s">
        <v>58</v>
      </c>
      <c r="C21" s="124" t="s">
        <v>59</v>
      </c>
      <c r="D21" s="124" t="s">
        <v>60</v>
      </c>
      <c r="E21" s="124" t="s">
        <v>61</v>
      </c>
      <c r="F21" s="124" t="s">
        <v>62</v>
      </c>
    </row>
    <row r="22" spans="1:7" x14ac:dyDescent="0.35">
      <c r="A22" s="103">
        <v>2019</v>
      </c>
      <c r="B22" s="118">
        <v>373.6</v>
      </c>
      <c r="C22" s="118">
        <f>280.4+36.5</f>
        <v>316.89999999999998</v>
      </c>
      <c r="D22" s="118">
        <v>282.3</v>
      </c>
      <c r="E22" s="118">
        <v>66.2</v>
      </c>
      <c r="F22" s="118">
        <v>103.9</v>
      </c>
      <c r="G22" s="22"/>
    </row>
    <row r="23" spans="1:7" x14ac:dyDescent="0.35">
      <c r="A23" s="103">
        <v>2020</v>
      </c>
      <c r="B23" s="118">
        <v>340</v>
      </c>
      <c r="C23" s="118">
        <v>288</v>
      </c>
      <c r="D23" s="118">
        <v>266</v>
      </c>
      <c r="E23" s="118">
        <v>54</v>
      </c>
      <c r="F23" s="118">
        <v>91</v>
      </c>
    </row>
    <row r="24" spans="1:7" x14ac:dyDescent="0.35">
      <c r="A24" s="103">
        <v>2021</v>
      </c>
      <c r="B24" s="118">
        <f>319+63</f>
        <v>382</v>
      </c>
      <c r="C24" s="118">
        <v>328</v>
      </c>
      <c r="D24" s="118">
        <f>135+142</f>
        <v>277</v>
      </c>
      <c r="E24" s="118">
        <v>69</v>
      </c>
      <c r="F24" s="118">
        <v>110</v>
      </c>
    </row>
    <row r="25" spans="1:7" x14ac:dyDescent="0.35">
      <c r="A25" s="103">
        <v>2022</v>
      </c>
      <c r="B25" s="118">
        <f>VLOOKUP(Marchés!B$21,'[2]3.1.3 a-b Marchés TC OE-RT'!$A$17:$C$23,3,0)</f>
        <v>384.51370200000002</v>
      </c>
      <c r="C25" s="118">
        <f>VLOOKUP(Marchés!C$21,'[2]3.1.3 a-b Marchés TC OE-RT'!$A$17:$C$23,3,0)</f>
        <v>316.12529499999999</v>
      </c>
      <c r="D25" s="118">
        <f>'[2]3.1.3 a-b Marchés TC OE-RT'!C20+'[2]3.1.3 a-b Marchés TC OE-RT'!C21</f>
        <v>265.91056500000002</v>
      </c>
      <c r="E25" s="118">
        <f>VLOOKUP(Marchés!E$21,'[2]3.1.3 a-b Marchés TC OE-RT'!$A$17:$C$23,3,0)</f>
        <v>73.086287999999996</v>
      </c>
      <c r="F25" s="118">
        <f>VLOOKUP(Marchés!F$21,'[2]3.1.3 a-b Marchés TC OE-RT'!$A$17:$C$23,3,0)</f>
        <v>110.95705100000001</v>
      </c>
    </row>
    <row r="26" spans="1:7" x14ac:dyDescent="0.35">
      <c r="A26" s="103">
        <v>2023</v>
      </c>
      <c r="B26" s="128">
        <f>VLOOKUP(Marchés!B$3,'[2]3.1.3 a-b Marchés TC OE-RT'!$A$17:$C$23,2,0)</f>
        <v>370.86624</v>
      </c>
      <c r="C26" s="128">
        <f>VLOOKUP(Marchés!C$3,'[2]3.1.3 a-b Marchés TC OE-RT'!$A$17:$C$23,2,0)</f>
        <v>315.88066099999998</v>
      </c>
      <c r="D26" s="128">
        <f>'[2]3.1.3 a-b Marchés TC OE-RT'!B20+'[2]3.1.3 a-b Marchés TC OE-RT'!B21</f>
        <v>275.72005799999999</v>
      </c>
      <c r="E26" s="128">
        <f>VLOOKUP(Marchés!E$3,'[2]3.1.3 a-b Marchés TC OE-RT'!$A$17:$C$23,2,0)</f>
        <v>79.468065999999993</v>
      </c>
      <c r="F26" s="128">
        <f>VLOOKUP(Marchés!F$3,'[2]3.1.3 a-b Marchés TC OE-RT'!$A$17:$C$23,2,0)</f>
        <v>113.582948</v>
      </c>
    </row>
    <row r="27" spans="1:7" x14ac:dyDescent="0.35">
      <c r="A27" s="24" t="s">
        <v>63</v>
      </c>
    </row>
    <row r="28" spans="1:7" x14ac:dyDescent="0.35">
      <c r="A28" s="24" t="s">
        <v>64</v>
      </c>
    </row>
    <row r="29" spans="1:7" x14ac:dyDescent="0.35">
      <c r="A29" s="24" t="s">
        <v>65</v>
      </c>
    </row>
    <row r="36" spans="1:7" ht="15" thickBot="1" x14ac:dyDescent="0.4"/>
    <row r="37" spans="1:7" x14ac:dyDescent="0.35">
      <c r="A37" s="1" t="s">
        <v>67</v>
      </c>
      <c r="B37" s="112"/>
      <c r="C37" s="112"/>
      <c r="D37" s="112"/>
      <c r="E37" s="112"/>
    </row>
    <row r="38" spans="1:7" x14ac:dyDescent="0.35">
      <c r="A38" t="s">
        <v>57</v>
      </c>
    </row>
    <row r="39" spans="1:7" ht="27" x14ac:dyDescent="0.35">
      <c r="B39" s="124" t="s">
        <v>58</v>
      </c>
      <c r="C39" s="124" t="s">
        <v>59</v>
      </c>
      <c r="D39" s="124" t="s">
        <v>60</v>
      </c>
      <c r="E39" s="124" t="s">
        <v>61</v>
      </c>
      <c r="F39" s="124" t="s">
        <v>62</v>
      </c>
    </row>
    <row r="40" spans="1:7" x14ac:dyDescent="0.35">
      <c r="A40" s="103">
        <v>2019</v>
      </c>
      <c r="B40" s="170">
        <v>6.7</v>
      </c>
      <c r="C40" s="170">
        <f>6.8+0.1</f>
        <v>6.8999999999999995</v>
      </c>
      <c r="D40" s="170">
        <v>27.3</v>
      </c>
      <c r="E40" s="170">
        <v>1.9</v>
      </c>
      <c r="F40" s="170">
        <v>4.2</v>
      </c>
      <c r="G40" s="22"/>
    </row>
    <row r="41" spans="1:7" x14ac:dyDescent="0.35">
      <c r="A41" s="103">
        <v>2020</v>
      </c>
      <c r="B41" s="170">
        <v>5.6</v>
      </c>
      <c r="C41" s="170">
        <v>4.9000000000000004</v>
      </c>
      <c r="D41" s="170">
        <v>37.299999999999997</v>
      </c>
      <c r="E41" s="170">
        <v>1.6</v>
      </c>
      <c r="F41" s="170">
        <v>2.2999999999999998</v>
      </c>
    </row>
    <row r="42" spans="1:7" x14ac:dyDescent="0.35">
      <c r="A42" s="103">
        <v>2021</v>
      </c>
      <c r="B42" s="171">
        <v>6.9</v>
      </c>
      <c r="C42" s="171">
        <v>6.1</v>
      </c>
      <c r="D42" s="171">
        <v>32.9</v>
      </c>
      <c r="E42" s="171">
        <v>2.1</v>
      </c>
      <c r="F42" s="171">
        <v>3.8</v>
      </c>
    </row>
    <row r="43" spans="1:7" x14ac:dyDescent="0.35">
      <c r="A43" s="103">
        <v>2022</v>
      </c>
      <c r="B43" s="171">
        <f>VLOOKUP(Marchés!B$39,'[2]3.1.4 a-b Marchés PL OE-RT'!$A$4:$C$10,3,0)</f>
        <v>7.0675400000000002</v>
      </c>
      <c r="C43" s="171">
        <f>VLOOKUP(Marchés!C$39,'[2]3.1.4 a-b Marchés PL OE-RT'!$A$4:$C$10,3,0)</f>
        <v>6.7364750000000004</v>
      </c>
      <c r="D43" s="171">
        <f>'[2]3.1.4 a-b Marchés PL OE-RT'!C11+'[2]3.1.4 a-b Marchés PL OE-RT'!C8</f>
        <v>20.596373999999997</v>
      </c>
      <c r="E43" s="171">
        <f>VLOOKUP(Marchés!E$39,'[2]3.1.4 a-b Marchés PL OE-RT'!$A$4:$C$10,3,0)</f>
        <v>2.5268470000000001</v>
      </c>
      <c r="F43" s="171">
        <f>VLOOKUP(Marchés!F$39,'[2]3.1.4 a-b Marchés PL OE-RT'!$A$4:$C$10,3,0)</f>
        <v>5.276281</v>
      </c>
    </row>
    <row r="44" spans="1:7" x14ac:dyDescent="0.35">
      <c r="A44" s="103">
        <v>2023</v>
      </c>
      <c r="B44" s="172">
        <f>VLOOKUP(Marchés!B$39,'[2]3.1.4 a-b Marchés PL OE-RT'!$A$4:$C$10,2,0)</f>
        <v>7.423146</v>
      </c>
      <c r="C44" s="172">
        <f>VLOOKUP(Marchés!C$39,'[2]3.1.4 a-b Marchés PL OE-RT'!$A$4:$C$10,2,0)</f>
        <v>6.4448090000000002</v>
      </c>
      <c r="D44" s="172">
        <f>'[2]3.1.4 a-b Marchés PL OE-RT'!B11+'[2]3.1.4 a-b Marchés PL OE-RT'!B8</f>
        <v>25.13186</v>
      </c>
      <c r="E44" s="172">
        <f>VLOOKUP(Marchés!E$39,'[2]3.1.4 a-b Marchés PL OE-RT'!$A$4:$C$10,2,0)</f>
        <v>1.892943</v>
      </c>
      <c r="F44" s="172">
        <f>VLOOKUP(Marchés!F$39,'[2]3.1.4 a-b Marchés PL OE-RT'!$A$4:$C$10,2,0)</f>
        <v>5.8461689999999997</v>
      </c>
    </row>
    <row r="45" spans="1:7" x14ac:dyDescent="0.35">
      <c r="A45" s="24" t="s">
        <v>63</v>
      </c>
    </row>
    <row r="46" spans="1:7" x14ac:dyDescent="0.35">
      <c r="A46" s="24" t="s">
        <v>64</v>
      </c>
    </row>
    <row r="47" spans="1:7" x14ac:dyDescent="0.35">
      <c r="A47" s="24" t="s">
        <v>65</v>
      </c>
    </row>
    <row r="50" spans="1:7" ht="15" thickBot="1" x14ac:dyDescent="0.4"/>
    <row r="51" spans="1:7" x14ac:dyDescent="0.35">
      <c r="A51" s="1" t="s">
        <v>68</v>
      </c>
      <c r="B51" s="112"/>
      <c r="C51" s="112"/>
      <c r="D51" s="112"/>
      <c r="E51" s="112"/>
    </row>
    <row r="52" spans="1:7" x14ac:dyDescent="0.35">
      <c r="A52" t="s">
        <v>57</v>
      </c>
    </row>
    <row r="53" spans="1:7" ht="27" x14ac:dyDescent="0.35">
      <c r="B53" s="124" t="s">
        <v>58</v>
      </c>
      <c r="C53" s="124" t="s">
        <v>59</v>
      </c>
      <c r="D53" s="124" t="s">
        <v>60</v>
      </c>
      <c r="E53" s="124" t="s">
        <v>61</v>
      </c>
      <c r="F53" s="124" t="s">
        <v>62</v>
      </c>
    </row>
    <row r="54" spans="1:7" x14ac:dyDescent="0.35">
      <c r="A54" s="103">
        <v>2019</v>
      </c>
      <c r="B54" s="125">
        <v>24.3</v>
      </c>
      <c r="C54" s="125">
        <v>26.6</v>
      </c>
      <c r="D54" s="125">
        <v>80.5</v>
      </c>
      <c r="E54" s="125">
        <v>12.5</v>
      </c>
      <c r="F54" s="125">
        <v>31</v>
      </c>
      <c r="G54" s="22"/>
    </row>
    <row r="55" spans="1:7" x14ac:dyDescent="0.35">
      <c r="A55" s="103">
        <v>2020</v>
      </c>
      <c r="B55" s="126">
        <v>23.7</v>
      </c>
      <c r="C55" s="126">
        <v>26.2</v>
      </c>
      <c r="D55" s="126">
        <v>68.400000000000006</v>
      </c>
      <c r="E55" s="126">
        <v>11.8</v>
      </c>
      <c r="F55" s="126">
        <v>25.6</v>
      </c>
    </row>
    <row r="56" spans="1:7" x14ac:dyDescent="0.35">
      <c r="A56" s="103">
        <v>2021</v>
      </c>
      <c r="B56" s="126">
        <v>26.6</v>
      </c>
      <c r="C56" s="126">
        <v>31.8</v>
      </c>
      <c r="D56" s="126">
        <v>66.3</v>
      </c>
      <c r="E56" s="126">
        <v>15.3</v>
      </c>
      <c r="F56" s="126">
        <v>27.6</v>
      </c>
    </row>
    <row r="57" spans="1:7" x14ac:dyDescent="0.35">
      <c r="A57" s="103">
        <v>2022</v>
      </c>
      <c r="B57" s="125">
        <f>VLOOKUP(Marchés!B$53,'[2]3.1.4 a-b Marchés PL OE-RT'!$A$19:$C$24,3,0)</f>
        <v>27.528756999999999</v>
      </c>
      <c r="C57" s="125">
        <f>VLOOKUP(Marchés!C$53,'[2]3.1.4 a-b Marchés PL OE-RT'!$A$19:$C$24,3,0)</f>
        <v>35.746597999999999</v>
      </c>
      <c r="D57" s="125">
        <f>'[2]3.1.4 a-b Marchés PL OE-RT'!C25+'[2]3.1.4 a-b Marchés PL OE-RT'!C22</f>
        <v>60.756453</v>
      </c>
      <c r="E57" s="125">
        <f>VLOOKUP(Marchés!E$53,'[2]3.1.4 a-b Marchés PL OE-RT'!$A$19:$C$24,3,0)</f>
        <v>15.511449000000001</v>
      </c>
      <c r="F57" s="125">
        <f>VLOOKUP(Marchés!F$53,'[2]3.1.4 a-b Marchés PL OE-RT'!$A$19:$C$24,3,0)</f>
        <v>28.721267999999998</v>
      </c>
    </row>
    <row r="58" spans="1:7" x14ac:dyDescent="0.35">
      <c r="A58" s="103">
        <v>2023</v>
      </c>
      <c r="B58" s="127">
        <f>VLOOKUP(Marchés!B$53,'[2]3.1.4 a-b Marchés PL OE-RT'!$A$19:$C$24,2,0)</f>
        <v>25.521674999999998</v>
      </c>
      <c r="C58" s="127">
        <f>VLOOKUP(Marchés!C$53,'[2]3.1.4 a-b Marchés PL OE-RT'!$A$19:$C$24,2,0)</f>
        <v>30.528279999999999</v>
      </c>
      <c r="D58" s="127">
        <f>'[2]3.1.4 a-b Marchés PL OE-RT'!B21+'[2]3.1.4 a-b Marchés PL OE-RT'!B25</f>
        <v>57.889162999999996</v>
      </c>
      <c r="E58" s="127">
        <f>VLOOKUP(Marchés!E$53,'[2]3.1.4 a-b Marchés PL OE-RT'!$A$19:$C$24,2,0)</f>
        <v>16.400327999999998</v>
      </c>
      <c r="F58" s="127">
        <f>VLOOKUP(Marchés!F$53,'[2]3.1.4 a-b Marchés PL OE-RT'!$A$19:$C$24,2,0)</f>
        <v>28.880157000000001</v>
      </c>
    </row>
    <row r="59" spans="1:7" x14ac:dyDescent="0.35">
      <c r="A59" s="24" t="s">
        <v>63</v>
      </c>
    </row>
    <row r="60" spans="1:7" x14ac:dyDescent="0.35">
      <c r="A60" s="24" t="s">
        <v>64</v>
      </c>
    </row>
    <row r="61" spans="1:7" x14ac:dyDescent="0.35">
      <c r="A61" s="24" t="s">
        <v>65</v>
      </c>
    </row>
    <row r="62" spans="1:7" x14ac:dyDescent="0.35">
      <c r="A62" s="24"/>
    </row>
    <row r="63" spans="1:7" x14ac:dyDescent="0.35">
      <c r="A63" s="24"/>
    </row>
    <row r="64" spans="1:7" x14ac:dyDescent="0.35">
      <c r="A64" s="24"/>
    </row>
    <row r="65" spans="1:6" x14ac:dyDescent="0.35">
      <c r="A65" s="24"/>
    </row>
    <row r="66" spans="1:6" x14ac:dyDescent="0.35">
      <c r="A66" s="24"/>
    </row>
    <row r="67" spans="1:6" x14ac:dyDescent="0.35">
      <c r="A67" s="24"/>
    </row>
    <row r="71" spans="1:6" ht="15" thickBot="1" x14ac:dyDescent="0.4"/>
    <row r="72" spans="1:6" x14ac:dyDescent="0.35">
      <c r="A72" s="1" t="s">
        <v>69</v>
      </c>
      <c r="B72" s="112"/>
    </row>
    <row r="73" spans="1:6" x14ac:dyDescent="0.35">
      <c r="A73" t="s">
        <v>70</v>
      </c>
    </row>
    <row r="74" spans="1:6" x14ac:dyDescent="0.35">
      <c r="A74" s="83">
        <v>2019</v>
      </c>
      <c r="B74" s="118">
        <v>100</v>
      </c>
      <c r="C74" s="116"/>
      <c r="D74" s="116"/>
      <c r="E74" s="116"/>
      <c r="F74" s="116"/>
    </row>
    <row r="75" spans="1:6" x14ac:dyDescent="0.35">
      <c r="A75" s="83">
        <v>2020</v>
      </c>
      <c r="B75" s="118">
        <v>83.999999999999986</v>
      </c>
      <c r="C75" s="119"/>
      <c r="D75" s="116"/>
      <c r="E75" s="116"/>
      <c r="F75" s="116"/>
    </row>
    <row r="76" spans="1:6" x14ac:dyDescent="0.35">
      <c r="A76" s="83">
        <v>2021</v>
      </c>
      <c r="B76" s="118">
        <v>91.026599999999988</v>
      </c>
      <c r="C76" s="119"/>
      <c r="D76" s="116"/>
      <c r="E76" s="116"/>
      <c r="F76" s="116"/>
    </row>
    <row r="77" spans="1:6" x14ac:dyDescent="0.35">
      <c r="A77" s="83">
        <v>2022</v>
      </c>
      <c r="B77" s="118">
        <v>96.488195999999746</v>
      </c>
      <c r="C77" s="119"/>
      <c r="D77" s="116"/>
      <c r="E77" s="117"/>
      <c r="F77" s="117"/>
    </row>
    <row r="78" spans="1:6" x14ac:dyDescent="0.35">
      <c r="A78" s="102">
        <v>2023</v>
      </c>
      <c r="B78" s="118">
        <v>97.818897637795274</v>
      </c>
      <c r="C78" s="119"/>
      <c r="D78" s="116"/>
    </row>
    <row r="79" spans="1:6" x14ac:dyDescent="0.35">
      <c r="A79" s="24"/>
      <c r="C79" s="119"/>
      <c r="D79" s="116"/>
    </row>
    <row r="80" spans="1:6" x14ac:dyDescent="0.35">
      <c r="A80" s="24"/>
    </row>
    <row r="81" spans="1:4" hidden="1" x14ac:dyDescent="0.35">
      <c r="A81" s="1" t="s">
        <v>71</v>
      </c>
      <c r="B81" s="112"/>
      <c r="C81" s="112"/>
      <c r="D81" s="120"/>
    </row>
    <row r="82" spans="1:4" hidden="1" x14ac:dyDescent="0.35">
      <c r="A82" t="str">
        <f>A73</f>
        <v>(base 100 en 2019 en nombre de pneus)</v>
      </c>
    </row>
    <row r="83" spans="1:4" hidden="1" x14ac:dyDescent="0.35">
      <c r="A83">
        <v>2018</v>
      </c>
      <c r="B83" s="114">
        <v>100</v>
      </c>
    </row>
    <row r="84" spans="1:4" hidden="1" x14ac:dyDescent="0.35">
      <c r="A84">
        <v>2019</v>
      </c>
      <c r="B84" s="114">
        <v>99.137931034482762</v>
      </c>
      <c r="C84" s="121"/>
    </row>
    <row r="85" spans="1:4" hidden="1" x14ac:dyDescent="0.35">
      <c r="A85">
        <v>2020</v>
      </c>
      <c r="B85" s="114">
        <v>80.202586206896555</v>
      </c>
      <c r="C85" s="121"/>
    </row>
    <row r="86" spans="1:4" hidden="1" x14ac:dyDescent="0.35">
      <c r="A86">
        <v>2021</v>
      </c>
      <c r="B86" s="114">
        <v>100.5580025862069</v>
      </c>
      <c r="C86" s="121"/>
    </row>
    <row r="87" spans="1:4" hidden="1" x14ac:dyDescent="0.35">
      <c r="A87" s="23">
        <v>2022</v>
      </c>
      <c r="B87" s="114">
        <v>98.04405252155172</v>
      </c>
      <c r="C87" s="121"/>
    </row>
    <row r="88" spans="1:4" hidden="1" x14ac:dyDescent="0.35"/>
    <row r="89" spans="1:4" ht="15" thickBot="1" x14ac:dyDescent="0.4"/>
    <row r="90" spans="1:4" x14ac:dyDescent="0.35">
      <c r="A90" s="1" t="s">
        <v>72</v>
      </c>
      <c r="B90" s="112"/>
    </row>
    <row r="91" spans="1:4" x14ac:dyDescent="0.35">
      <c r="A91" t="str">
        <f>A73</f>
        <v>(base 100 en 2019 en nombre de pneus)</v>
      </c>
    </row>
    <row r="92" spans="1:4" x14ac:dyDescent="0.35">
      <c r="A92" t="s">
        <v>73</v>
      </c>
    </row>
    <row r="93" spans="1:4" x14ac:dyDescent="0.35">
      <c r="A93" s="83">
        <v>2019</v>
      </c>
      <c r="B93" s="118">
        <v>100</v>
      </c>
    </row>
    <row r="94" spans="1:4" x14ac:dyDescent="0.35">
      <c r="A94" s="83">
        <v>2020</v>
      </c>
      <c r="B94" s="118">
        <v>98.936170212765958</v>
      </c>
    </row>
    <row r="95" spans="1:4" x14ac:dyDescent="0.35">
      <c r="A95" s="83">
        <v>2021</v>
      </c>
      <c r="B95" s="118">
        <v>115.08255319148937</v>
      </c>
      <c r="C95" s="122"/>
    </row>
    <row r="96" spans="1:4" x14ac:dyDescent="0.35">
      <c r="A96" s="83">
        <v>2022</v>
      </c>
      <c r="B96" s="118">
        <v>118.0746995744681</v>
      </c>
      <c r="C96" s="122"/>
    </row>
    <row r="97" spans="1:4" x14ac:dyDescent="0.35">
      <c r="A97" s="102">
        <v>2023</v>
      </c>
      <c r="B97" s="118">
        <v>105.95444895589688</v>
      </c>
      <c r="C97" s="122"/>
    </row>
    <row r="98" spans="1:4" x14ac:dyDescent="0.35">
      <c r="A98" s="23"/>
      <c r="B98" s="115"/>
      <c r="C98" s="122"/>
      <c r="D98" s="123"/>
    </row>
    <row r="103" spans="1:4" x14ac:dyDescent="0.35">
      <c r="C103" s="121"/>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401A1-765F-4856-9B0A-31D907C5C699}">
  <sheetPr>
    <tabColor rgb="FF92D050"/>
  </sheetPr>
  <dimension ref="A1:Q54"/>
  <sheetViews>
    <sheetView topLeftCell="A21" workbookViewId="0">
      <selection activeCell="I56" sqref="I56"/>
    </sheetView>
  </sheetViews>
  <sheetFormatPr baseColWidth="10" defaultColWidth="11.453125" defaultRowHeight="14.5" x14ac:dyDescent="0.35"/>
  <cols>
    <col min="1" max="1" width="21.7265625" customWidth="1"/>
    <col min="2" max="2" width="12.54296875" customWidth="1"/>
  </cols>
  <sheetData>
    <row r="1" spans="1:17" x14ac:dyDescent="0.35">
      <c r="A1" s="1" t="s">
        <v>74</v>
      </c>
      <c r="B1" s="1"/>
      <c r="C1" s="1"/>
      <c r="D1" s="1"/>
      <c r="E1" s="1"/>
      <c r="F1" s="1"/>
      <c r="G1" s="1"/>
    </row>
    <row r="2" spans="1:17" x14ac:dyDescent="0.35">
      <c r="A2" t="s">
        <v>75</v>
      </c>
    </row>
    <row r="3" spans="1:17" x14ac:dyDescent="0.35">
      <c r="A3" s="86">
        <v>2011</v>
      </c>
      <c r="B3" s="87">
        <v>6.7000000000000004E-2</v>
      </c>
    </row>
    <row r="4" spans="1:17" x14ac:dyDescent="0.35">
      <c r="A4" s="86">
        <v>2012</v>
      </c>
      <c r="B4" s="87">
        <v>-6.4000000000000001E-2</v>
      </c>
    </row>
    <row r="5" spans="1:17" x14ac:dyDescent="0.35">
      <c r="A5" s="86">
        <v>2013</v>
      </c>
      <c r="B5" s="87">
        <v>0</v>
      </c>
    </row>
    <row r="6" spans="1:17" ht="16.5" customHeight="1" x14ac:dyDescent="0.6">
      <c r="A6" s="86">
        <v>2014</v>
      </c>
      <c r="B6" s="87">
        <v>7.0000000000000001E-3</v>
      </c>
      <c r="O6" s="74"/>
      <c r="P6" s="28"/>
      <c r="Q6" s="28"/>
    </row>
    <row r="7" spans="1:17" x14ac:dyDescent="0.35">
      <c r="A7" s="86">
        <v>2015</v>
      </c>
      <c r="B7" s="87">
        <v>3.2000000000000001E-2</v>
      </c>
    </row>
    <row r="8" spans="1:17" x14ac:dyDescent="0.35">
      <c r="A8" s="86">
        <v>2016</v>
      </c>
      <c r="B8" s="87">
        <v>2.1000000000000001E-2</v>
      </c>
    </row>
    <row r="9" spans="1:17" x14ac:dyDescent="0.35">
      <c r="A9" s="86">
        <v>2017</v>
      </c>
      <c r="B9" s="87">
        <v>2.5999999999999999E-2</v>
      </c>
    </row>
    <row r="10" spans="1:17" x14ac:dyDescent="0.35">
      <c r="A10" s="86">
        <v>2018</v>
      </c>
      <c r="B10" s="87">
        <v>8.9999999999999993E-3</v>
      </c>
    </row>
    <row r="11" spans="1:17" x14ac:dyDescent="0.35">
      <c r="A11" s="86">
        <v>2019</v>
      </c>
      <c r="B11" s="87">
        <v>-1.2E-2</v>
      </c>
    </row>
    <row r="12" spans="1:17" x14ac:dyDescent="0.35">
      <c r="A12" s="86">
        <v>2020</v>
      </c>
      <c r="B12" s="87">
        <v>-0.14000000000000001</v>
      </c>
    </row>
    <row r="13" spans="1:17" x14ac:dyDescent="0.35">
      <c r="A13" s="86">
        <v>2021</v>
      </c>
      <c r="B13" s="87">
        <v>0.11799999999999999</v>
      </c>
    </row>
    <row r="14" spans="1:17" x14ac:dyDescent="0.35">
      <c r="A14" s="86">
        <v>2022</v>
      </c>
      <c r="B14" s="88">
        <v>-0.02</v>
      </c>
    </row>
    <row r="15" spans="1:17" x14ac:dyDescent="0.35">
      <c r="A15" s="85">
        <v>2023</v>
      </c>
      <c r="B15" s="88">
        <f>'[2]3.2.1 Effets ventes tableau'!B12</f>
        <v>-4.6724608306164546E-2</v>
      </c>
    </row>
    <row r="16" spans="1:17" ht="15" thickBot="1" x14ac:dyDescent="0.4"/>
    <row r="17" spans="1:7" x14ac:dyDescent="0.35">
      <c r="A17" s="1" t="s">
        <v>1</v>
      </c>
      <c r="B17" s="1"/>
    </row>
    <row r="18" spans="1:7" x14ac:dyDescent="0.35">
      <c r="A18" t="s">
        <v>76</v>
      </c>
    </row>
    <row r="19" spans="1:7" x14ac:dyDescent="0.35">
      <c r="A19" s="83">
        <f t="shared" ref="A19:A21" si="0">A20-1</f>
        <v>2018</v>
      </c>
      <c r="B19" s="173">
        <f ca="1">VLOOKUP($A$17,'Chiffres clés'!$A:$G,MATCH(C19,'Chiffres clés'!$1:$1,0),0)</f>
        <v>22028</v>
      </c>
      <c r="C19" s="81">
        <f ca="1">OFFSET('Chiffres clés'!$C$1,,D19)</f>
        <v>2018</v>
      </c>
      <c r="D19" s="82">
        <f t="shared" ref="D19:D21" si="1">D20+1</f>
        <v>4</v>
      </c>
    </row>
    <row r="20" spans="1:7" x14ac:dyDescent="0.35">
      <c r="A20" s="83">
        <f t="shared" si="0"/>
        <v>2019</v>
      </c>
      <c r="B20" s="174">
        <f ca="1">VLOOKUP($A$17,'Chiffres clés'!$A:$G,MATCH(C20,'Chiffres clés'!$1:$1,0),0)</f>
        <v>24135</v>
      </c>
      <c r="C20" s="81">
        <f ca="1">OFFSET('Chiffres clés'!$C$1,,D20)</f>
        <v>2019</v>
      </c>
      <c r="D20" s="82">
        <f t="shared" si="1"/>
        <v>3</v>
      </c>
    </row>
    <row r="21" spans="1:7" x14ac:dyDescent="0.35">
      <c r="A21" s="83">
        <f t="shared" si="0"/>
        <v>2020</v>
      </c>
      <c r="B21" s="174">
        <f ca="1">VLOOKUP($A$17,'Chiffres clés'!$A:$G,MATCH(C21,'Chiffres clés'!$1:$1,0),0)</f>
        <v>20469</v>
      </c>
      <c r="C21" s="81">
        <f ca="1">OFFSET('Chiffres clés'!$C$1,,D21)</f>
        <v>2020</v>
      </c>
      <c r="D21" s="82">
        <f t="shared" si="1"/>
        <v>2</v>
      </c>
    </row>
    <row r="22" spans="1:7" x14ac:dyDescent="0.35">
      <c r="A22" s="83">
        <f>A23-1</f>
        <v>2021</v>
      </c>
      <c r="B22" s="174">
        <f ca="1">VLOOKUP($A$17,'Chiffres clés'!$A:$G,MATCH(C22,'Chiffres clés'!$1:$1,0),0)</f>
        <v>23795</v>
      </c>
      <c r="C22" s="81">
        <f ca="1">OFFSET('Chiffres clés'!$C$1,,D22)</f>
        <v>2021</v>
      </c>
      <c r="D22" s="82">
        <f>D23+1</f>
        <v>1</v>
      </c>
    </row>
    <row r="23" spans="1:7" x14ac:dyDescent="0.35">
      <c r="A23" s="83">
        <f>'Chiffres clés'!$C$1</f>
        <v>2022</v>
      </c>
      <c r="B23" s="174">
        <f ca="1">VLOOKUP($A$17,'Chiffres clés'!$A:$G,MATCH(C23,'Chiffres clés'!$1:$1,0),0)</f>
        <v>28590</v>
      </c>
      <c r="C23" s="81">
        <f ca="1">OFFSET('Chiffres clés'!$C$1,,D23)</f>
        <v>2022</v>
      </c>
      <c r="D23" s="82">
        <v>0</v>
      </c>
    </row>
    <row r="24" spans="1:7" x14ac:dyDescent="0.35">
      <c r="A24" s="85">
        <v>2023</v>
      </c>
      <c r="B24" s="173">
        <f ca="1">VLOOKUP($A$17,'Chiffres clés'!$A:$G,MATCH(C24,'Chiffres clés'!$1:$1,0),0)</f>
        <v>28343</v>
      </c>
      <c r="C24" s="81">
        <f ca="1">OFFSET('Chiffres clés'!$C$1,,D24)</f>
        <v>2023</v>
      </c>
      <c r="D24" s="82">
        <v>-1</v>
      </c>
    </row>
    <row r="26" spans="1:7" x14ac:dyDescent="0.35">
      <c r="A26" s="198" t="s">
        <v>77</v>
      </c>
      <c r="B26" s="198"/>
      <c r="C26" s="198"/>
    </row>
    <row r="27" spans="1:7" x14ac:dyDescent="0.35">
      <c r="A27" s="25" t="s">
        <v>78</v>
      </c>
      <c r="B27" s="80" t="s">
        <v>79</v>
      </c>
      <c r="C27" s="80">
        <v>2019</v>
      </c>
      <c r="D27" s="80">
        <v>2020</v>
      </c>
      <c r="E27" s="80">
        <v>2021</v>
      </c>
      <c r="F27" s="80">
        <v>2022</v>
      </c>
      <c r="G27" s="78">
        <v>2023</v>
      </c>
    </row>
    <row r="28" spans="1:7" x14ac:dyDescent="0.35">
      <c r="A28" s="79" t="s">
        <v>80</v>
      </c>
      <c r="B28" s="77">
        <v>0.51</v>
      </c>
      <c r="C28" s="77">
        <v>0.49</v>
      </c>
      <c r="D28" s="77">
        <v>0.5</v>
      </c>
      <c r="E28" s="77">
        <v>0.50422357638159276</v>
      </c>
      <c r="F28" s="77">
        <f>'[2]3.3.2 b-d ROS par SR'!F4</f>
        <v>0.49451381219090595</v>
      </c>
      <c r="G28" s="76">
        <f>'[2]3.3.2 b-d ROS par SR'!E4</f>
        <v>0.5059097484387679</v>
      </c>
    </row>
    <row r="29" spans="1:7" x14ac:dyDescent="0.35">
      <c r="A29" s="79" t="s">
        <v>81</v>
      </c>
      <c r="B29" s="77">
        <v>0.28999999999999998</v>
      </c>
      <c r="C29" s="77">
        <v>0.27</v>
      </c>
      <c r="D29" s="77">
        <v>0.26</v>
      </c>
      <c r="E29" s="77">
        <v>0.26194578693002729</v>
      </c>
      <c r="F29" s="77">
        <f>'[2]3.3.2 b-d ROS par SR'!F12</f>
        <v>0.26101473270729791</v>
      </c>
      <c r="G29" s="76">
        <f>'[2]3.3.2 b-d ROS par SR'!E12</f>
        <v>0.24609250961436685</v>
      </c>
    </row>
    <row r="30" spans="1:7" x14ac:dyDescent="0.35">
      <c r="A30" s="79" t="s">
        <v>82</v>
      </c>
      <c r="B30" s="77">
        <v>0.2</v>
      </c>
      <c r="C30" s="77">
        <v>0.24</v>
      </c>
      <c r="D30" s="77">
        <v>0.24</v>
      </c>
      <c r="E30" s="77">
        <v>0.23383063668837992</v>
      </c>
      <c r="F30" s="77">
        <f>'[2]3.3.2 b-d ROS par SR'!F20</f>
        <v>0.2444714551017961</v>
      </c>
      <c r="G30" s="76">
        <f>'[2]3.3.2 b-d ROS par SR'!E20</f>
        <v>0.24799774194686519</v>
      </c>
    </row>
    <row r="31" spans="1:7" x14ac:dyDescent="0.35">
      <c r="B31" s="26"/>
      <c r="C31" s="26"/>
      <c r="D31" s="26"/>
    </row>
    <row r="32" spans="1:7" ht="14.65" customHeight="1" x14ac:dyDescent="0.35">
      <c r="A32" s="27" t="s">
        <v>83</v>
      </c>
      <c r="B32" s="27"/>
      <c r="C32" s="27"/>
      <c r="D32" s="27"/>
      <c r="E32" s="28"/>
    </row>
    <row r="33" spans="1:5" x14ac:dyDescent="0.35">
      <c r="A33" s="29" t="s">
        <v>84</v>
      </c>
      <c r="B33" s="27"/>
      <c r="C33" s="27"/>
      <c r="D33" s="27"/>
    </row>
    <row r="34" spans="1:5" x14ac:dyDescent="0.35">
      <c r="A34" s="30"/>
      <c r="B34" s="31"/>
      <c r="C34" s="31"/>
      <c r="D34" s="31"/>
    </row>
    <row r="35" spans="1:5" x14ac:dyDescent="0.35">
      <c r="A35" s="25"/>
    </row>
    <row r="36" spans="1:5" x14ac:dyDescent="0.35">
      <c r="A36" s="25"/>
      <c r="E36" s="22"/>
    </row>
    <row r="37" spans="1:5" x14ac:dyDescent="0.35">
      <c r="A37" s="25"/>
      <c r="E37" s="32"/>
    </row>
    <row r="38" spans="1:5" x14ac:dyDescent="0.35">
      <c r="A38" s="25"/>
      <c r="E38" s="32"/>
    </row>
    <row r="39" spans="1:5" x14ac:dyDescent="0.35">
      <c r="A39" s="25"/>
      <c r="E39" s="32"/>
    </row>
    <row r="40" spans="1:5" x14ac:dyDescent="0.35">
      <c r="A40" s="25"/>
    </row>
    <row r="41" spans="1:5" x14ac:dyDescent="0.35">
      <c r="A41" s="25"/>
    </row>
    <row r="42" spans="1:5" x14ac:dyDescent="0.35">
      <c r="A42" s="25"/>
    </row>
    <row r="43" spans="1:5" x14ac:dyDescent="0.35">
      <c r="A43" s="25"/>
    </row>
    <row r="44" spans="1:5" x14ac:dyDescent="0.35">
      <c r="A44" s="25"/>
    </row>
    <row r="49" spans="1:7" x14ac:dyDescent="0.35">
      <c r="A49" s="198" t="s">
        <v>85</v>
      </c>
      <c r="B49" s="198"/>
      <c r="C49" s="198"/>
    </row>
    <row r="51" spans="1:7" x14ac:dyDescent="0.35">
      <c r="A51" s="175" t="s">
        <v>78</v>
      </c>
      <c r="B51" s="176">
        <v>2018</v>
      </c>
      <c r="C51" s="176">
        <v>2019</v>
      </c>
      <c r="D51" s="176">
        <v>2020</v>
      </c>
      <c r="E51" s="176">
        <v>2021</v>
      </c>
      <c r="F51" s="176">
        <v>2022</v>
      </c>
      <c r="G51" s="177">
        <v>2023</v>
      </c>
    </row>
    <row r="52" spans="1:7" ht="26" x14ac:dyDescent="0.35">
      <c r="A52" s="178" t="s">
        <v>86</v>
      </c>
      <c r="B52" s="179">
        <v>0.39</v>
      </c>
      <c r="C52" s="179">
        <v>0.37</v>
      </c>
      <c r="D52" s="179">
        <v>0.37326747602093752</v>
      </c>
      <c r="E52" s="179">
        <v>0.37882551417753607</v>
      </c>
      <c r="F52" s="180">
        <f>'[2]3.2.4 Ventes par zones géo'!E12</f>
        <v>0.35466644715141393</v>
      </c>
      <c r="G52" s="181">
        <f>'[2]3.2.4 Ventes par zones géo'!C12</f>
        <v>0.34897737321687056</v>
      </c>
    </row>
    <row r="53" spans="1:7" ht="26" x14ac:dyDescent="0.35">
      <c r="A53" s="178" t="s">
        <v>87</v>
      </c>
      <c r="B53" s="179">
        <v>0.36</v>
      </c>
      <c r="C53" s="179">
        <v>0.37</v>
      </c>
      <c r="D53" s="179">
        <v>0.34695322058753059</v>
      </c>
      <c r="E53" s="179">
        <v>0.35255423817751003</v>
      </c>
      <c r="F53" s="180">
        <f>'[2]3.2.4 Ventes par zones géo'!E14</f>
        <v>0.38194079810646597</v>
      </c>
      <c r="G53" s="181">
        <f>'[2]3.2.4 Ventes par zones géo'!C14</f>
        <v>0.39155747489410753</v>
      </c>
    </row>
    <row r="54" spans="1:7" x14ac:dyDescent="0.35">
      <c r="A54" s="177" t="s">
        <v>88</v>
      </c>
      <c r="B54" s="179">
        <v>0.26</v>
      </c>
      <c r="C54" s="179">
        <v>0.26</v>
      </c>
      <c r="D54" s="179">
        <v>0.27977930339153195</v>
      </c>
      <c r="E54" s="179">
        <v>0.26862024764495396</v>
      </c>
      <c r="F54" s="180">
        <f>'[2]3.2.4 Ventes par zones géo'!E15</f>
        <v>0.26339275474212015</v>
      </c>
      <c r="G54" s="181">
        <f>'[2]3.2.4 Ventes par zones géo'!C15</f>
        <v>0.25946515188902192</v>
      </c>
    </row>
  </sheetData>
  <mergeCells count="2">
    <mergeCell ref="A26:C26"/>
    <mergeCell ref="A49:C49"/>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CB890-F3CA-4FFE-BB80-93CDB7E04A56}">
  <sheetPr>
    <tabColor theme="9"/>
  </sheetPr>
  <dimension ref="A1:U69"/>
  <sheetViews>
    <sheetView topLeftCell="A28" workbookViewId="0">
      <selection activeCell="G71" sqref="G71"/>
    </sheetView>
  </sheetViews>
  <sheetFormatPr baseColWidth="10" defaultColWidth="11.453125" defaultRowHeight="14.5" x14ac:dyDescent="0.35"/>
  <cols>
    <col min="1" max="1" width="18.7265625" customWidth="1"/>
    <col min="2" max="2" width="13.453125" customWidth="1"/>
    <col min="12" max="12" width="15" bestFit="1" customWidth="1"/>
    <col min="13" max="17" width="10.7265625" customWidth="1"/>
  </cols>
  <sheetData>
    <row r="1" spans="1:10" x14ac:dyDescent="0.35">
      <c r="A1" s="1" t="s">
        <v>89</v>
      </c>
      <c r="B1" s="1"/>
      <c r="C1" s="1"/>
      <c r="J1" s="33"/>
    </row>
    <row r="2" spans="1:10" x14ac:dyDescent="0.35">
      <c r="A2" t="s">
        <v>90</v>
      </c>
      <c r="B2" s="5"/>
      <c r="J2" s="33"/>
    </row>
    <row r="3" spans="1:10" x14ac:dyDescent="0.35">
      <c r="A3" s="97" t="s">
        <v>91</v>
      </c>
      <c r="B3" s="95">
        <v>1</v>
      </c>
      <c r="D3" s="5"/>
      <c r="J3" s="33"/>
    </row>
    <row r="4" spans="1:10" x14ac:dyDescent="0.35">
      <c r="A4" s="98" t="s">
        <v>92</v>
      </c>
      <c r="B4" s="91">
        <f>-('[2]3.3.3 a Matières premières'!L9/1000)/'[2]3.3 Compte de résultat'!$C$5</f>
        <v>-0.20686881045622049</v>
      </c>
      <c r="D4" s="5"/>
      <c r="J4" s="33"/>
    </row>
    <row r="5" spans="1:10" x14ac:dyDescent="0.35">
      <c r="A5" s="98" t="s">
        <v>93</v>
      </c>
      <c r="B5" s="91">
        <f>-5970/'[2]3.3 Compte de résultat'!$C$5</f>
        <v>-0.21063401898175915</v>
      </c>
      <c r="D5" s="5"/>
      <c r="J5" s="33"/>
    </row>
    <row r="6" spans="1:10" ht="29" x14ac:dyDescent="0.35">
      <c r="A6" s="98" t="s">
        <v>94</v>
      </c>
      <c r="B6" s="91">
        <f>-'[2]3.3.3 c à m'!C11</f>
        <v>-5.2393889143703916E-2</v>
      </c>
      <c r="D6" s="5"/>
      <c r="J6" s="33"/>
    </row>
    <row r="7" spans="1:10" ht="29" x14ac:dyDescent="0.35">
      <c r="A7" s="98" t="s">
        <v>95</v>
      </c>
      <c r="B7" s="91">
        <f>-1753/'[2]3.3 Compte de résultat'!$C$5</f>
        <v>-6.1849486645732629E-2</v>
      </c>
      <c r="D7" s="5"/>
      <c r="J7" s="33"/>
    </row>
    <row r="8" spans="1:10" x14ac:dyDescent="0.35">
      <c r="A8" s="98" t="s">
        <v>96</v>
      </c>
      <c r="B8" s="91">
        <f>B9-SUM(B4:B7)</f>
        <v>-0.34947100358685446</v>
      </c>
      <c r="D8" s="5"/>
      <c r="J8" s="33"/>
    </row>
    <row r="9" spans="1:10" ht="29" x14ac:dyDescent="0.35">
      <c r="A9" s="97" t="s">
        <v>97</v>
      </c>
      <c r="B9" s="95">
        <f>-100%+B10</f>
        <v>-0.88121720881427068</v>
      </c>
      <c r="D9" s="5"/>
      <c r="J9" s="33"/>
    </row>
    <row r="10" spans="1:10" ht="43.5" x14ac:dyDescent="0.35">
      <c r="A10" s="97" t="s">
        <v>9</v>
      </c>
      <c r="B10" s="95">
        <f>'Chiffres clés'!C11</f>
        <v>0.11878279118572928</v>
      </c>
      <c r="D10" s="5"/>
      <c r="J10" s="33"/>
    </row>
    <row r="11" spans="1:10" x14ac:dyDescent="0.35">
      <c r="A11" t="s">
        <v>98</v>
      </c>
      <c r="B11" s="5"/>
      <c r="J11" s="33"/>
    </row>
    <row r="13" spans="1:10" ht="15" thickBot="1" x14ac:dyDescent="0.4"/>
    <row r="14" spans="1:10" x14ac:dyDescent="0.35">
      <c r="A14" s="1" t="s">
        <v>8</v>
      </c>
      <c r="B14" s="1"/>
    </row>
    <row r="15" spans="1:10" x14ac:dyDescent="0.35">
      <c r="A15" t="s">
        <v>76</v>
      </c>
    </row>
    <row r="16" spans="1:10" x14ac:dyDescent="0.35">
      <c r="A16" s="83">
        <f t="shared" ref="A16:A18" si="0">A17-1</f>
        <v>2018</v>
      </c>
      <c r="B16" s="173">
        <f ca="1">VLOOKUP(A14,'Chiffres clés'!$A:$G,MATCH(C16,'Chiffres clés'!$1:$1,0),0)</f>
        <v>2775</v>
      </c>
      <c r="C16" s="81">
        <f ca="1">OFFSET('Chiffres clés'!$C$1,,D16)</f>
        <v>2018</v>
      </c>
      <c r="D16" s="82">
        <f t="shared" ref="D16:D17" si="1">D17+1</f>
        <v>4</v>
      </c>
    </row>
    <row r="17" spans="1:21" ht="17" x14ac:dyDescent="0.5">
      <c r="A17" s="83">
        <f t="shared" si="0"/>
        <v>2019</v>
      </c>
      <c r="B17" s="173">
        <f ca="1">VLOOKUP($A$14,'Chiffres clés'!$A:$G,MATCH(C17,'Chiffres clés'!$1:$1,0),0)</f>
        <v>3009</v>
      </c>
      <c r="C17" s="81">
        <f ca="1">OFFSET('Chiffres clés'!$C$1,,D17)</f>
        <v>2019</v>
      </c>
      <c r="D17" s="82">
        <f t="shared" si="1"/>
        <v>3</v>
      </c>
      <c r="R17" s="34"/>
      <c r="S17" s="35"/>
      <c r="T17" s="35"/>
      <c r="U17" s="35"/>
    </row>
    <row r="18" spans="1:21" x14ac:dyDescent="0.35">
      <c r="A18" s="83">
        <f t="shared" si="0"/>
        <v>2020</v>
      </c>
      <c r="B18" s="173">
        <f ca="1">VLOOKUP($A$14,'Chiffres clés'!$A:$G,MATCH(C18,'Chiffres clés'!$1:$1,0),0)</f>
        <v>1878</v>
      </c>
      <c r="C18" s="81">
        <f ca="1">OFFSET('Chiffres clés'!$C$1,,D18)</f>
        <v>2020</v>
      </c>
      <c r="D18" s="82">
        <f>D19+1</f>
        <v>2</v>
      </c>
      <c r="R18" s="36"/>
      <c r="S18" s="35"/>
      <c r="T18" s="35"/>
      <c r="U18" s="35"/>
    </row>
    <row r="19" spans="1:21" x14ac:dyDescent="0.35">
      <c r="A19" s="83">
        <f>A20-1</f>
        <v>2021</v>
      </c>
      <c r="B19" s="173">
        <f ca="1">VLOOKUP($A$14,'Chiffres clés'!$A:$G,MATCH(C19,'Chiffres clés'!$1:$1,0),0)</f>
        <v>2966</v>
      </c>
      <c r="C19" s="81">
        <f ca="1">OFFSET('Chiffres clés'!$C$1,,D19)</f>
        <v>2021</v>
      </c>
      <c r="D19" s="82">
        <f>D20+1</f>
        <v>1</v>
      </c>
      <c r="R19" s="36"/>
      <c r="S19" s="35"/>
      <c r="T19" s="35"/>
      <c r="U19" s="35"/>
    </row>
    <row r="20" spans="1:21" x14ac:dyDescent="0.35">
      <c r="A20" s="83">
        <f>'Chiffres clés'!$C$1</f>
        <v>2022</v>
      </c>
      <c r="B20" s="173">
        <f ca="1">VLOOKUP($A$14,'Chiffres clés'!$A:$G,MATCH(C20,'Chiffres clés'!$1:$1,0),0)</f>
        <v>3396</v>
      </c>
      <c r="C20" s="81">
        <f ca="1">OFFSET('Chiffres clés'!$C$1,,D20)</f>
        <v>2022</v>
      </c>
      <c r="D20" s="82">
        <v>0</v>
      </c>
      <c r="R20" s="37"/>
      <c r="S20" s="37"/>
      <c r="T20" s="37"/>
      <c r="U20" s="37"/>
    </row>
    <row r="21" spans="1:21" x14ac:dyDescent="0.35">
      <c r="A21" s="85">
        <v>2023</v>
      </c>
      <c r="B21" s="173">
        <f ca="1">VLOOKUP($A$14,'Chiffres clés'!$A:$G,MATCH(C21,'Chiffres clés'!$1:$1,0),0)</f>
        <v>3572</v>
      </c>
      <c r="C21" s="81">
        <f ca="1">OFFSET('Chiffres clés'!$C$1,,D21)</f>
        <v>2023</v>
      </c>
      <c r="D21" s="82">
        <v>-1</v>
      </c>
      <c r="R21" s="199"/>
      <c r="S21" s="199"/>
      <c r="T21" s="200"/>
      <c r="U21" s="38"/>
    </row>
    <row r="22" spans="1:21" ht="15" thickBot="1" x14ac:dyDescent="0.4">
      <c r="R22" s="203"/>
      <c r="S22" s="203"/>
      <c r="T22" s="204"/>
      <c r="U22" s="39"/>
    </row>
    <row r="23" spans="1:21" x14ac:dyDescent="0.35">
      <c r="A23" s="1" t="s">
        <v>9</v>
      </c>
      <c r="B23" s="1"/>
      <c r="R23" s="205"/>
      <c r="S23" s="205"/>
      <c r="T23" s="206"/>
      <c r="U23" s="40"/>
    </row>
    <row r="24" spans="1:21" x14ac:dyDescent="0.35">
      <c r="A24" t="s">
        <v>90</v>
      </c>
      <c r="R24" s="205"/>
      <c r="S24" s="205"/>
      <c r="T24" s="206"/>
      <c r="U24" s="40"/>
    </row>
    <row r="25" spans="1:21" x14ac:dyDescent="0.35">
      <c r="A25" s="83">
        <f t="shared" ref="A25:A27" si="2">A26-1</f>
        <v>2018</v>
      </c>
      <c r="B25" s="90">
        <f ca="1">VLOOKUP($A$23,'Chiffres clés'!$A:$G,MATCH(C25,'Chiffres clés'!$1:$1,0),0)</f>
        <v>0.126</v>
      </c>
      <c r="C25" s="81">
        <f ca="1">OFFSET('Chiffres clés'!$C$1,,D25)</f>
        <v>2018</v>
      </c>
      <c r="D25" s="82">
        <f t="shared" ref="D25:D26" si="3">D26+1</f>
        <v>4</v>
      </c>
      <c r="R25" s="205"/>
      <c r="S25" s="205"/>
      <c r="T25" s="206"/>
      <c r="U25" s="40"/>
    </row>
    <row r="26" spans="1:21" x14ac:dyDescent="0.35">
      <c r="A26" s="83">
        <f t="shared" si="2"/>
        <v>2019</v>
      </c>
      <c r="B26" s="91">
        <f ca="1">VLOOKUP($A$23,'Chiffres clés'!$A:$G,MATCH(C26,'Chiffres clés'!$1:$1,0),0)</f>
        <v>0.125</v>
      </c>
      <c r="C26" s="81">
        <f ca="1">OFFSET('Chiffres clés'!$C$1,,D26)</f>
        <v>2019</v>
      </c>
      <c r="D26" s="82">
        <f t="shared" si="3"/>
        <v>3</v>
      </c>
      <c r="R26" s="205"/>
      <c r="S26" s="205"/>
      <c r="T26" s="206"/>
      <c r="U26" s="40"/>
    </row>
    <row r="27" spans="1:21" x14ac:dyDescent="0.35">
      <c r="A27" s="83">
        <f t="shared" si="2"/>
        <v>2020</v>
      </c>
      <c r="B27" s="91">
        <f ca="1">VLOOKUP($A$23,'Chiffres clés'!$A:$G,MATCH(C27,'Chiffres clés'!$1:$1,0),0)</f>
        <v>9.1999999999999998E-2</v>
      </c>
      <c r="C27" s="81">
        <f ca="1">OFFSET('Chiffres clés'!$C$1,,D27)</f>
        <v>2020</v>
      </c>
      <c r="D27" s="82">
        <f>D28+1</f>
        <v>2</v>
      </c>
      <c r="R27" s="199"/>
      <c r="S27" s="199"/>
      <c r="T27" s="200"/>
      <c r="U27" s="38"/>
    </row>
    <row r="28" spans="1:21" x14ac:dyDescent="0.35">
      <c r="A28" s="83">
        <f>A29-1</f>
        <v>2021</v>
      </c>
      <c r="B28" s="91">
        <f ca="1">VLOOKUP($A$23,'Chiffres clés'!$A:$G,MATCH(C28,'Chiffres clés'!$1:$1,0),0)</f>
        <v>0.125</v>
      </c>
      <c r="C28" s="81">
        <f ca="1">OFFSET('Chiffres clés'!$C$1,,D28)</f>
        <v>2021</v>
      </c>
      <c r="D28" s="82">
        <f>D29+1</f>
        <v>1</v>
      </c>
      <c r="R28" s="201"/>
      <c r="S28" s="201"/>
      <c r="T28" s="202"/>
      <c r="U28" s="41"/>
    </row>
    <row r="29" spans="1:21" x14ac:dyDescent="0.35">
      <c r="A29" s="83">
        <f>'Chiffres clés'!$C$1</f>
        <v>2022</v>
      </c>
      <c r="B29" s="91">
        <f ca="1">VLOOKUP($A$23,'Chiffres clés'!$A:$G,MATCH(C29,'Chiffres clés'!$1:$1,0),0)</f>
        <v>0.11878279118572928</v>
      </c>
      <c r="C29" s="81">
        <f ca="1">OFFSET('Chiffres clés'!$C$1,,D29)</f>
        <v>2022</v>
      </c>
      <c r="D29" s="82">
        <v>0</v>
      </c>
    </row>
    <row r="30" spans="1:21" x14ac:dyDescent="0.35">
      <c r="A30" s="85">
        <v>2023</v>
      </c>
      <c r="B30" s="95">
        <f ca="1">VLOOKUP($A$23,'Chiffres clés'!$A:$G,MATCH(C30,'Chiffres clés'!$1:$1,0),0)</f>
        <v>0.12602759058674098</v>
      </c>
      <c r="C30" s="81">
        <f ca="1">OFFSET('Chiffres clés'!$C$1,,D30)</f>
        <v>2023</v>
      </c>
      <c r="D30" s="82">
        <v>-1</v>
      </c>
    </row>
    <row r="31" spans="1:21" ht="15" thickBot="1" x14ac:dyDescent="0.4"/>
    <row r="32" spans="1:21" x14ac:dyDescent="0.35">
      <c r="A32" s="1" t="s">
        <v>17</v>
      </c>
      <c r="B32" s="1"/>
    </row>
    <row r="33" spans="1:4" x14ac:dyDescent="0.35">
      <c r="A33" t="s">
        <v>76</v>
      </c>
    </row>
    <row r="34" spans="1:4" x14ac:dyDescent="0.35">
      <c r="A34" s="83">
        <f t="shared" ref="A34:A36" si="4">A35-1</f>
        <v>2018</v>
      </c>
      <c r="B34" s="173">
        <f ca="1">VLOOKUP($A$32,'Chiffres clés'!$A:$G,MATCH(C34,'Chiffres clés'!$1:$1,0),0)</f>
        <v>1660</v>
      </c>
      <c r="C34" s="81">
        <f ca="1">OFFSET('Chiffres clés'!$C$1,,D34)</f>
        <v>2018</v>
      </c>
      <c r="D34" s="82">
        <f t="shared" ref="D34:D35" si="5">D35+1</f>
        <v>4</v>
      </c>
    </row>
    <row r="35" spans="1:4" x14ac:dyDescent="0.35">
      <c r="A35" s="83">
        <f t="shared" si="4"/>
        <v>2019</v>
      </c>
      <c r="B35" s="173">
        <f ca="1">VLOOKUP($A$32,'Chiffres clés'!$A:$G,MATCH(C35,'Chiffres clés'!$1:$1,0),0)</f>
        <v>1730</v>
      </c>
      <c r="C35" s="81">
        <f ca="1">OFFSET('Chiffres clés'!$C$1,,D35)</f>
        <v>2019</v>
      </c>
      <c r="D35" s="82">
        <f t="shared" si="5"/>
        <v>3</v>
      </c>
    </row>
    <row r="36" spans="1:4" x14ac:dyDescent="0.35">
      <c r="A36" s="83">
        <f t="shared" si="4"/>
        <v>2020</v>
      </c>
      <c r="B36" s="173">
        <f ca="1">VLOOKUP($A$32,'Chiffres clés'!$A:$G,MATCH(C36,'Chiffres clés'!$1:$1,0),0)</f>
        <v>625</v>
      </c>
      <c r="C36" s="81">
        <f ca="1">OFFSET('Chiffres clés'!$C$1,,D36)</f>
        <v>2020</v>
      </c>
      <c r="D36" s="82">
        <f>D37+1</f>
        <v>2</v>
      </c>
    </row>
    <row r="37" spans="1:4" x14ac:dyDescent="0.35">
      <c r="A37" s="83">
        <f>A38-1</f>
        <v>2021</v>
      </c>
      <c r="B37" s="173">
        <f ca="1">VLOOKUP($A$32,'Chiffres clés'!$A:$G,MATCH(C37,'Chiffres clés'!$1:$1,0),0)</f>
        <v>1845</v>
      </c>
      <c r="C37" s="81">
        <f ca="1">OFFSET('Chiffres clés'!$C$1,,D37)</f>
        <v>2021</v>
      </c>
      <c r="D37" s="82">
        <f>D38+1</f>
        <v>1</v>
      </c>
    </row>
    <row r="38" spans="1:4" x14ac:dyDescent="0.35">
      <c r="A38" s="83">
        <f>'Chiffres clés'!$C$1</f>
        <v>2022</v>
      </c>
      <c r="B38" s="173">
        <f ca="1">VLOOKUP($A$32,'Chiffres clés'!$A:$G,MATCH(C38,'Chiffres clés'!$1:$1,0),0)</f>
        <v>2009</v>
      </c>
      <c r="C38" s="81">
        <f ca="1">OFFSET('Chiffres clés'!$C$1,,D38)</f>
        <v>2022</v>
      </c>
      <c r="D38" s="82">
        <v>0</v>
      </c>
    </row>
    <row r="39" spans="1:4" x14ac:dyDescent="0.35">
      <c r="A39" s="85">
        <v>2023</v>
      </c>
      <c r="B39" s="182">
        <f ca="1">VLOOKUP($A$32,'Chiffres clés'!$A:$G,MATCH(C39,'Chiffres clés'!$1:$1,0),0)</f>
        <v>1983</v>
      </c>
      <c r="C39" s="81">
        <f ca="1">OFFSET('Chiffres clés'!$C$1,,D39)</f>
        <v>2023</v>
      </c>
      <c r="D39" s="82">
        <v>-1</v>
      </c>
    </row>
    <row r="41" spans="1:4" ht="15" thickBot="1" x14ac:dyDescent="0.4"/>
    <row r="42" spans="1:4" x14ac:dyDescent="0.35">
      <c r="A42" s="1" t="s">
        <v>32</v>
      </c>
      <c r="B42" s="1"/>
    </row>
    <row r="43" spans="1:4" x14ac:dyDescent="0.35">
      <c r="A43" t="s">
        <v>99</v>
      </c>
    </row>
    <row r="44" spans="1:4" x14ac:dyDescent="0.35">
      <c r="A44" s="83">
        <f t="shared" ref="A44:A46" si="6">A45-1</f>
        <v>2018</v>
      </c>
      <c r="B44" s="92">
        <f ca="1">VLOOKUP($A$42,'Chiffres clés'!$A:$G,MATCH(C44,'Chiffres clés'!$1:$1,0),0)</f>
        <v>2.3250000000000002</v>
      </c>
      <c r="C44" s="81">
        <f ca="1">OFFSET('Chiffres clés'!$C$1,,D44)</f>
        <v>2018</v>
      </c>
      <c r="D44" s="82">
        <f t="shared" ref="D44:D45" si="7">D45+1</f>
        <v>4</v>
      </c>
    </row>
    <row r="45" spans="1:4" x14ac:dyDescent="0.35">
      <c r="A45" s="83">
        <f t="shared" si="6"/>
        <v>2019</v>
      </c>
      <c r="B45" s="93">
        <f ca="1">VLOOKUP($A$42,'Chiffres clés'!$A:$G,MATCH(C45,'Chiffres clés'!$1:$1,0),0)</f>
        <v>2.4224999999999999</v>
      </c>
      <c r="C45" s="81">
        <f ca="1">OFFSET('Chiffres clés'!$C$1,,D45)</f>
        <v>2019</v>
      </c>
      <c r="D45" s="82">
        <f t="shared" si="7"/>
        <v>3</v>
      </c>
    </row>
    <row r="46" spans="1:4" x14ac:dyDescent="0.35">
      <c r="A46" s="83">
        <f t="shared" si="6"/>
        <v>2020</v>
      </c>
      <c r="B46" s="93">
        <f ca="1">VLOOKUP($A$42,'Chiffres clés'!$A:$G,MATCH(C46,'Chiffres clés'!$1:$1,0),0)</f>
        <v>0.88</v>
      </c>
      <c r="C46" s="81">
        <f ca="1">OFFSET('Chiffres clés'!$C$1,,D46)</f>
        <v>2020</v>
      </c>
      <c r="D46" s="82">
        <f>D47+1</f>
        <v>2</v>
      </c>
    </row>
    <row r="47" spans="1:4" x14ac:dyDescent="0.35">
      <c r="A47" s="83">
        <f>A48-1</f>
        <v>2021</v>
      </c>
      <c r="B47" s="93">
        <f ca="1">VLOOKUP($A$42,'Chiffres clés'!$A:$G,MATCH(C47,'Chiffres clés'!$1:$1,0),0)</f>
        <v>2.58</v>
      </c>
      <c r="C47" s="81">
        <f ca="1">OFFSET('Chiffres clés'!$C$1,,D47)</f>
        <v>2021</v>
      </c>
      <c r="D47" s="82">
        <f>D48+1</f>
        <v>1</v>
      </c>
    </row>
    <row r="48" spans="1:4" x14ac:dyDescent="0.35">
      <c r="A48" s="83">
        <f>'Chiffres clés'!$C$1</f>
        <v>2022</v>
      </c>
      <c r="B48" s="93">
        <f ca="1">VLOOKUP($A$42,'Chiffres clés'!$A:$G,MATCH(C48,'Chiffres clés'!$1:$1,0),0)</f>
        <v>2.8061496650588742</v>
      </c>
      <c r="C48" s="81">
        <f ca="1">OFFSET('Chiffres clés'!$C$1,,D48)</f>
        <v>2022</v>
      </c>
      <c r="D48" s="82">
        <v>0</v>
      </c>
    </row>
    <row r="49" spans="1:4" x14ac:dyDescent="0.35">
      <c r="A49" s="85">
        <v>2023</v>
      </c>
      <c r="B49" s="96">
        <f ca="1">VLOOKUP($A$42,'Chiffres clés'!$A:$G,MATCH(C49,'Chiffres clés'!$1:$1,0),0)</f>
        <v>2.7723790842112828</v>
      </c>
      <c r="C49" s="81">
        <f ca="1">OFFSET('Chiffres clés'!$C$1,,D49)</f>
        <v>2023</v>
      </c>
      <c r="D49" s="82">
        <v>-1</v>
      </c>
    </row>
    <row r="51" spans="1:4" ht="15" thickBot="1" x14ac:dyDescent="0.4"/>
    <row r="52" spans="1:4" x14ac:dyDescent="0.35">
      <c r="A52" s="1" t="s">
        <v>100</v>
      </c>
      <c r="B52" s="1"/>
    </row>
    <row r="53" spans="1:4" x14ac:dyDescent="0.35">
      <c r="A53" t="s">
        <v>99</v>
      </c>
    </row>
    <row r="54" spans="1:4" x14ac:dyDescent="0.35">
      <c r="A54" s="99">
        <v>2010</v>
      </c>
      <c r="B54" s="93">
        <v>0.44500000000000001</v>
      </c>
    </row>
    <row r="55" spans="1:4" x14ac:dyDescent="0.35">
      <c r="A55" s="99">
        <v>2011</v>
      </c>
      <c r="B55" s="93">
        <v>0.52500000000000002</v>
      </c>
    </row>
    <row r="56" spans="1:4" x14ac:dyDescent="0.35">
      <c r="A56" s="99">
        <v>2012</v>
      </c>
      <c r="B56" s="93">
        <v>0.6</v>
      </c>
    </row>
    <row r="57" spans="1:4" x14ac:dyDescent="0.35">
      <c r="A57" s="99">
        <v>2013</v>
      </c>
      <c r="B57" s="93">
        <v>0.625</v>
      </c>
    </row>
    <row r="58" spans="1:4" x14ac:dyDescent="0.35">
      <c r="A58" s="99">
        <v>2014</v>
      </c>
      <c r="B58" s="93">
        <v>0.625</v>
      </c>
    </row>
    <row r="59" spans="1:4" x14ac:dyDescent="0.35">
      <c r="A59" s="99">
        <v>2015</v>
      </c>
      <c r="B59" s="93">
        <v>0.71250000000000002</v>
      </c>
    </row>
    <row r="60" spans="1:4" x14ac:dyDescent="0.35">
      <c r="A60" s="99">
        <v>2016</v>
      </c>
      <c r="B60" s="93">
        <v>0.8</v>
      </c>
    </row>
    <row r="61" spans="1:4" x14ac:dyDescent="0.35">
      <c r="A61" s="99">
        <v>2017</v>
      </c>
      <c r="B61" s="93">
        <v>0.88749999999999996</v>
      </c>
    </row>
    <row r="62" spans="1:4" x14ac:dyDescent="0.35">
      <c r="A62" s="99">
        <v>2018</v>
      </c>
      <c r="B62" s="93">
        <v>0.92500000000000004</v>
      </c>
    </row>
    <row r="63" spans="1:4" x14ac:dyDescent="0.35">
      <c r="A63" s="99">
        <v>2019</v>
      </c>
      <c r="B63" s="93">
        <v>0.5</v>
      </c>
    </row>
    <row r="64" spans="1:4" x14ac:dyDescent="0.35">
      <c r="A64" s="99">
        <v>2020</v>
      </c>
      <c r="B64" s="93">
        <f>2.3/4</f>
        <v>0.57499999999999996</v>
      </c>
    </row>
    <row r="65" spans="1:2" x14ac:dyDescent="0.35">
      <c r="A65" s="99">
        <v>2021</v>
      </c>
      <c r="B65" s="93">
        <v>1.125</v>
      </c>
    </row>
    <row r="66" spans="1:2" x14ac:dyDescent="0.35">
      <c r="A66" s="99">
        <v>2022</v>
      </c>
      <c r="B66" s="93">
        <v>1.25</v>
      </c>
    </row>
    <row r="67" spans="1:2" x14ac:dyDescent="0.35">
      <c r="A67" s="100">
        <v>2023</v>
      </c>
      <c r="B67" s="93">
        <v>1.35</v>
      </c>
    </row>
    <row r="69" spans="1:2" x14ac:dyDescent="0.35">
      <c r="A69" t="s">
        <v>152</v>
      </c>
    </row>
  </sheetData>
  <mergeCells count="8">
    <mergeCell ref="R27:T27"/>
    <mergeCell ref="R28:T28"/>
    <mergeCell ref="R21:T21"/>
    <mergeCell ref="R22:T22"/>
    <mergeCell ref="R23:T23"/>
    <mergeCell ref="R24:T24"/>
    <mergeCell ref="R25:T25"/>
    <mergeCell ref="R26:T2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2BF48-CD6D-431F-9F0C-9C4A12DBE643}">
  <sheetPr>
    <tabColor rgb="FF92D050"/>
  </sheetPr>
  <dimension ref="A1:E52"/>
  <sheetViews>
    <sheetView zoomScaleNormal="100" workbookViewId="0">
      <selection activeCell="D32" sqref="A32:D32"/>
    </sheetView>
  </sheetViews>
  <sheetFormatPr baseColWidth="10" defaultColWidth="11.453125" defaultRowHeight="14.5" x14ac:dyDescent="0.35"/>
  <cols>
    <col min="1" max="1" width="12.453125" customWidth="1"/>
    <col min="2" max="2" width="20.26953125" customWidth="1"/>
    <col min="3" max="3" width="20.7265625" customWidth="1"/>
  </cols>
  <sheetData>
    <row r="1" spans="1:5" x14ac:dyDescent="0.35">
      <c r="A1" s="1" t="s">
        <v>101</v>
      </c>
      <c r="B1" s="1"/>
      <c r="C1" s="1"/>
    </row>
    <row r="3" spans="1:5" x14ac:dyDescent="0.35">
      <c r="A3" t="s">
        <v>102</v>
      </c>
    </row>
    <row r="4" spans="1:5" ht="30.65" customHeight="1" x14ac:dyDescent="0.35">
      <c r="B4" s="98" t="s">
        <v>103</v>
      </c>
      <c r="C4" s="98" t="s">
        <v>104</v>
      </c>
    </row>
    <row r="5" spans="1:5" x14ac:dyDescent="0.35">
      <c r="A5" s="89" t="s">
        <v>105</v>
      </c>
      <c r="B5" s="173">
        <v>1295</v>
      </c>
      <c r="C5" s="91">
        <v>0.114</v>
      </c>
    </row>
    <row r="6" spans="1:5" x14ac:dyDescent="0.35">
      <c r="A6" s="89">
        <v>2019</v>
      </c>
      <c r="B6" s="173">
        <v>1321</v>
      </c>
      <c r="C6" s="91">
        <v>0.111</v>
      </c>
    </row>
    <row r="7" spans="1:5" x14ac:dyDescent="0.35">
      <c r="A7" s="89">
        <v>2020</v>
      </c>
      <c r="B7" s="173">
        <v>839</v>
      </c>
      <c r="C7" s="91">
        <v>8.3000000000000004E-2</v>
      </c>
    </row>
    <row r="8" spans="1:5" x14ac:dyDescent="0.35">
      <c r="A8" s="89">
        <v>2021</v>
      </c>
      <c r="B8" s="173">
        <v>1643</v>
      </c>
      <c r="C8" s="91">
        <v>0.13699999999999998</v>
      </c>
    </row>
    <row r="9" spans="1:5" x14ac:dyDescent="0.35">
      <c r="A9" s="89">
        <v>2022</v>
      </c>
      <c r="B9" s="173">
        <f>'[2]3.3.2 b-d ROS par SR'!C6</f>
        <v>1710.5726991832687</v>
      </c>
      <c r="C9" s="91">
        <f>'[2]3.3.2 b-d ROS par SR'!C7</f>
        <v>0.1209887102666022</v>
      </c>
    </row>
    <row r="10" spans="1:5" x14ac:dyDescent="0.35">
      <c r="A10" s="102">
        <v>2023</v>
      </c>
      <c r="B10" s="183">
        <f>'[2]3.3.2 b-d ROS par SR'!B6</f>
        <v>1958.8015240926177</v>
      </c>
      <c r="C10" s="101">
        <f>'[2]3.3.2 b-d ROS par SR'!B7</f>
        <v>0.13660656420200973</v>
      </c>
    </row>
    <row r="11" spans="1:5" x14ac:dyDescent="0.35">
      <c r="A11" s="42"/>
    </row>
    <row r="12" spans="1:5" x14ac:dyDescent="0.35">
      <c r="A12" s="185" t="s">
        <v>153</v>
      </c>
      <c r="B12" s="27"/>
      <c r="C12" s="27"/>
    </row>
    <row r="13" spans="1:5" x14ac:dyDescent="0.35">
      <c r="A13" s="27"/>
      <c r="B13" s="27"/>
      <c r="C13" s="27"/>
    </row>
    <row r="14" spans="1:5" ht="14.5" customHeight="1" x14ac:dyDescent="0.35"/>
    <row r="15" spans="1:5" ht="15" thickBot="1" x14ac:dyDescent="0.4">
      <c r="E15" s="28"/>
    </row>
    <row r="16" spans="1:5" x14ac:dyDescent="0.35">
      <c r="A16" s="1" t="s">
        <v>106</v>
      </c>
      <c r="B16" s="1"/>
      <c r="C16" s="1"/>
    </row>
    <row r="18" spans="1:3" x14ac:dyDescent="0.35">
      <c r="A18" t="s">
        <v>102</v>
      </c>
    </row>
    <row r="19" spans="1:3" ht="29" x14ac:dyDescent="0.35">
      <c r="B19" s="186" t="s">
        <v>103</v>
      </c>
      <c r="C19" s="186" t="s">
        <v>104</v>
      </c>
    </row>
    <row r="20" spans="1:3" x14ac:dyDescent="0.35">
      <c r="A20" s="103" t="str">
        <f>A5</f>
        <v>2018(1)</v>
      </c>
      <c r="B20" s="84">
        <v>612</v>
      </c>
      <c r="C20" s="91">
        <v>9.6000000000000002E-2</v>
      </c>
    </row>
    <row r="21" spans="1:3" x14ac:dyDescent="0.35">
      <c r="A21" s="103">
        <f>A6</f>
        <v>2019</v>
      </c>
      <c r="B21" s="84">
        <v>597</v>
      </c>
      <c r="C21" s="91">
        <v>9.2999999999999999E-2</v>
      </c>
    </row>
    <row r="22" spans="1:3" x14ac:dyDescent="0.35">
      <c r="A22" s="103">
        <f>A7</f>
        <v>2020</v>
      </c>
      <c r="B22" s="94">
        <v>302</v>
      </c>
      <c r="C22" s="91">
        <v>5.6000000000000001E-2</v>
      </c>
    </row>
    <row r="23" spans="1:3" x14ac:dyDescent="0.35">
      <c r="A23" s="103">
        <f>A8</f>
        <v>2021</v>
      </c>
      <c r="B23" s="94">
        <v>599</v>
      </c>
      <c r="C23" s="91">
        <v>9.6000000000000002E-2</v>
      </c>
    </row>
    <row r="24" spans="1:3" x14ac:dyDescent="0.35">
      <c r="A24" s="103">
        <f>A9</f>
        <v>2022</v>
      </c>
      <c r="B24" s="84">
        <f>'[2]3.3.2 b-d ROS par SR'!C14</f>
        <v>641.45262960972593</v>
      </c>
      <c r="C24" s="91">
        <f>'[2]3.3.2 b-d ROS par SR'!C15</f>
        <v>8.5957011071554346E-2</v>
      </c>
    </row>
    <row r="25" spans="1:3" x14ac:dyDescent="0.35">
      <c r="A25" s="104">
        <v>2023</v>
      </c>
      <c r="B25" s="105">
        <f>'[2]3.3.2 b-d ROS par SR'!B14</f>
        <v>455.89222035318892</v>
      </c>
      <c r="C25" s="95">
        <f>'[2]3.3.2 b-d ROS par SR'!B15</f>
        <v>6.5360891806908808E-2</v>
      </c>
    </row>
    <row r="26" spans="1:3" x14ac:dyDescent="0.35">
      <c r="A26" s="42"/>
      <c r="B26" s="27"/>
      <c r="C26" s="27"/>
    </row>
    <row r="27" spans="1:3" x14ac:dyDescent="0.35">
      <c r="A27" s="185" t="s">
        <v>153</v>
      </c>
      <c r="B27" s="27"/>
      <c r="C27" s="27"/>
    </row>
    <row r="29" spans="1:3" x14ac:dyDescent="0.35">
      <c r="A29" s="22"/>
      <c r="B29" s="22"/>
      <c r="C29" s="43"/>
    </row>
    <row r="30" spans="1:3" ht="15" thickBot="1" x14ac:dyDescent="0.4"/>
    <row r="31" spans="1:3" x14ac:dyDescent="0.35">
      <c r="A31" s="1" t="s">
        <v>107</v>
      </c>
      <c r="B31" s="1"/>
      <c r="C31" s="1"/>
    </row>
    <row r="33" spans="1:5" x14ac:dyDescent="0.35">
      <c r="A33" t="s">
        <v>102</v>
      </c>
    </row>
    <row r="34" spans="1:5" ht="29" x14ac:dyDescent="0.35">
      <c r="B34" s="186" t="s">
        <v>103</v>
      </c>
      <c r="C34" s="186" t="s">
        <v>104</v>
      </c>
    </row>
    <row r="35" spans="1:5" x14ac:dyDescent="0.35">
      <c r="A35" s="83" t="str">
        <f>A20</f>
        <v>2018(1)</v>
      </c>
      <c r="B35" s="173">
        <v>868</v>
      </c>
      <c r="C35" s="91">
        <v>0.20100000000000001</v>
      </c>
      <c r="E35" s="28"/>
    </row>
    <row r="36" spans="1:5" x14ac:dyDescent="0.35">
      <c r="A36" s="83">
        <f t="shared" ref="A36:A39" si="0">A21</f>
        <v>2019</v>
      </c>
      <c r="B36" s="173">
        <v>1091</v>
      </c>
      <c r="C36" s="91">
        <v>0.187</v>
      </c>
    </row>
    <row r="37" spans="1:5" x14ac:dyDescent="0.35">
      <c r="A37" s="83">
        <f t="shared" si="0"/>
        <v>2020</v>
      </c>
      <c r="B37" s="173">
        <v>737</v>
      </c>
      <c r="C37" s="91">
        <v>0.14799999999999999</v>
      </c>
    </row>
    <row r="38" spans="1:5" x14ac:dyDescent="0.35">
      <c r="A38" s="83">
        <f t="shared" si="0"/>
        <v>2021</v>
      </c>
      <c r="B38" s="173">
        <v>724</v>
      </c>
      <c r="C38" s="91">
        <v>0.13</v>
      </c>
    </row>
    <row r="39" spans="1:5" x14ac:dyDescent="0.35">
      <c r="A39" s="83">
        <f t="shared" si="0"/>
        <v>2022</v>
      </c>
      <c r="B39" s="173">
        <f>'[2]3.3.2 b-d ROS par SR'!C22</f>
        <v>1044.0790950735841</v>
      </c>
      <c r="C39" s="91">
        <f>'[2]3.3.2 b-d ROS par SR'!C23</f>
        <v>0.14937811676240323</v>
      </c>
    </row>
    <row r="40" spans="1:5" x14ac:dyDescent="0.35">
      <c r="A40" s="102">
        <v>2023</v>
      </c>
      <c r="B40" s="182">
        <f>'[2]3.3.2 b-d ROS par SR'!B22</f>
        <v>1157.2880807036477</v>
      </c>
      <c r="C40" s="95">
        <f>'[2]3.3.2 b-d ROS par SR'!B23</f>
        <v>0.16464476891501603</v>
      </c>
    </row>
    <row r="41" spans="1:5" x14ac:dyDescent="0.35">
      <c r="A41" s="42"/>
      <c r="B41" s="44"/>
      <c r="C41" s="44"/>
    </row>
    <row r="42" spans="1:5" x14ac:dyDescent="0.35">
      <c r="A42" s="185" t="s">
        <v>153</v>
      </c>
      <c r="B42" s="44"/>
      <c r="C42" s="44"/>
    </row>
    <row r="52" spans="5:5" x14ac:dyDescent="0.35">
      <c r="E52" s="28"/>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492EE-80E2-417E-AF9E-58DC558DC661}">
  <sheetPr>
    <tabColor rgb="FF92D050"/>
  </sheetPr>
  <dimension ref="A1:D70"/>
  <sheetViews>
    <sheetView workbookViewId="0">
      <selection activeCell="A40" sqref="A40:C40"/>
    </sheetView>
  </sheetViews>
  <sheetFormatPr baseColWidth="10" defaultColWidth="11.453125" defaultRowHeight="14.5" x14ac:dyDescent="0.35"/>
  <cols>
    <col min="1" max="1" width="25.7265625" customWidth="1"/>
  </cols>
  <sheetData>
    <row r="1" spans="1:3" x14ac:dyDescent="0.35">
      <c r="A1" s="207" t="s">
        <v>108</v>
      </c>
      <c r="B1" s="207"/>
      <c r="C1" s="207"/>
    </row>
    <row r="3" spans="1:3" x14ac:dyDescent="0.35">
      <c r="A3" t="str">
        <f>"(en %, en "&amp;ANNEE_EN_COURS&amp;")"</f>
        <v>(en %, en 2023)</v>
      </c>
    </row>
    <row r="4" spans="1:3" x14ac:dyDescent="0.35">
      <c r="A4" s="99" t="str">
        <f>'[2]3.3.3 a Matières premières'!K2</f>
        <v>Caoutchouc Naturel</v>
      </c>
      <c r="B4" s="76">
        <f>'[2]3.3.3 a Matières premières'!M2-1%</f>
        <v>0.20501548519886925</v>
      </c>
    </row>
    <row r="5" spans="1:3" x14ac:dyDescent="0.35">
      <c r="A5" s="99" t="str">
        <f>'[2]3.3.3 a Matières premières'!K3</f>
        <v>Caoutchouc synthetique</v>
      </c>
      <c r="B5" s="76">
        <f>'[2]3.3.3 a Matières premières'!M3</f>
        <v>0.22594958563419215</v>
      </c>
    </row>
    <row r="6" spans="1:3" x14ac:dyDescent="0.35">
      <c r="A6" s="99" t="str">
        <f>'[2]3.3.3 a Matières premières'!K4</f>
        <v>Charges renforçantes</v>
      </c>
      <c r="B6" s="76">
        <f>'[2]3.3.3 a Matières premières'!M4</f>
        <v>0.23591998847102255</v>
      </c>
    </row>
    <row r="7" spans="1:3" x14ac:dyDescent="0.35">
      <c r="A7" s="99" t="str">
        <f>'[2]3.3.3 a Matières premières'!K5</f>
        <v>Produits chimiques</v>
      </c>
      <c r="B7" s="76">
        <f>'[2]3.3.3 a Matières premières'!M5</f>
        <v>0.14839354069373473</v>
      </c>
    </row>
    <row r="8" spans="1:3" x14ac:dyDescent="0.35">
      <c r="A8" s="99" t="str">
        <f>'[2]3.3.3 a Matières premières'!K6</f>
        <v>Câbles</v>
      </c>
      <c r="B8" s="76">
        <f>'[2]3.3.3 a Matières premières'!M6</f>
        <v>0.10515716547048061</v>
      </c>
    </row>
    <row r="9" spans="1:3" x14ac:dyDescent="0.35">
      <c r="A9" s="99" t="str">
        <f>'[2]3.3.3 a Matières premières'!K7</f>
        <v>Textile</v>
      </c>
      <c r="B9" s="76">
        <f>'[2]3.3.3 a Matières premières'!M7-1%</f>
        <v>5.9564234531700698E-2</v>
      </c>
    </row>
    <row r="10" spans="1:3" x14ac:dyDescent="0.35">
      <c r="A10" s="25"/>
      <c r="B10" s="45"/>
    </row>
    <row r="15" spans="1:3" x14ac:dyDescent="0.35">
      <c r="A15" s="207" t="s">
        <v>109</v>
      </c>
      <c r="B15" s="207"/>
      <c r="C15" s="207"/>
    </row>
    <row r="17" spans="1:4" x14ac:dyDescent="0.35">
      <c r="A17" t="s">
        <v>76</v>
      </c>
      <c r="B17" s="46"/>
    </row>
    <row r="18" spans="1:4" x14ac:dyDescent="0.35">
      <c r="A18" s="83">
        <f t="shared" ref="A18:A20" si="0">A19-1</f>
        <v>2018</v>
      </c>
      <c r="B18" s="173">
        <v>4913</v>
      </c>
    </row>
    <row r="19" spans="1:4" x14ac:dyDescent="0.35">
      <c r="A19" s="83">
        <f t="shared" si="0"/>
        <v>2019</v>
      </c>
      <c r="B19" s="173">
        <v>5052</v>
      </c>
    </row>
    <row r="20" spans="1:4" x14ac:dyDescent="0.35">
      <c r="A20" s="83">
        <f t="shared" si="0"/>
        <v>2020</v>
      </c>
      <c r="B20" s="173">
        <v>3777</v>
      </c>
    </row>
    <row r="21" spans="1:4" x14ac:dyDescent="0.35">
      <c r="A21" s="83">
        <f>A22-1</f>
        <v>2021</v>
      </c>
      <c r="B21" s="173">
        <v>5007</v>
      </c>
      <c r="C21" s="19"/>
    </row>
    <row r="22" spans="1:4" x14ac:dyDescent="0.35">
      <c r="A22" s="83">
        <f>'Chiffres clés'!$C$1</f>
        <v>2022</v>
      </c>
      <c r="B22" s="173">
        <v>6701.1411676668704</v>
      </c>
      <c r="C22" s="19"/>
    </row>
    <row r="23" spans="1:4" x14ac:dyDescent="0.35">
      <c r="A23" s="102">
        <v>2023</v>
      </c>
      <c r="B23" s="183">
        <f>'[2]3.3.3 a Matières premières'!L9/1000</f>
        <v>5863.2826947606573</v>
      </c>
    </row>
    <row r="28" spans="1:4" x14ac:dyDescent="0.35">
      <c r="A28" s="207" t="s">
        <v>3</v>
      </c>
      <c r="B28" s="207"/>
      <c r="C28" s="207"/>
    </row>
    <row r="30" spans="1:4" x14ac:dyDescent="0.35">
      <c r="A30" t="s">
        <v>76</v>
      </c>
    </row>
    <row r="31" spans="1:4" x14ac:dyDescent="0.35">
      <c r="A31" s="83">
        <f t="shared" ref="A31:A33" si="1">A32-1</f>
        <v>2018</v>
      </c>
      <c r="B31" s="173">
        <f ca="1">VLOOKUP($A$28,'Chiffres clés'!$A:$G,MATCH(C31,'Chiffres clés'!$1:$1,0),0)</f>
        <v>6038</v>
      </c>
      <c r="C31" s="81">
        <f ca="1">OFFSET('Chiffres clés'!$C$1,,D31)</f>
        <v>2018</v>
      </c>
      <c r="D31" s="82">
        <f t="shared" ref="D31:D33" si="2">D32+1</f>
        <v>4</v>
      </c>
    </row>
    <row r="32" spans="1:4" x14ac:dyDescent="0.35">
      <c r="A32" s="83">
        <f t="shared" si="1"/>
        <v>2019</v>
      </c>
      <c r="B32" s="173">
        <f ca="1">VLOOKUP($A$28,'Chiffres clés'!$A:$G,MATCH(C32,'Chiffres clés'!$1:$1,0),0)</f>
        <v>6365</v>
      </c>
      <c r="C32" s="81">
        <f ca="1">OFFSET('Chiffres clés'!$C$1,,D32)</f>
        <v>2019</v>
      </c>
      <c r="D32" s="82">
        <f t="shared" si="2"/>
        <v>3</v>
      </c>
    </row>
    <row r="33" spans="1:4" x14ac:dyDescent="0.35">
      <c r="A33" s="83">
        <f t="shared" si="1"/>
        <v>2020</v>
      </c>
      <c r="B33" s="173">
        <f ca="1">VLOOKUP($A$28,'Chiffres clés'!$A:$G,MATCH(C33,'Chiffres clés'!$1:$1,0),0)</f>
        <v>5996</v>
      </c>
      <c r="C33" s="81">
        <f ca="1">OFFSET('Chiffres clés'!$C$1,,D33)</f>
        <v>2020</v>
      </c>
      <c r="D33" s="82">
        <f t="shared" si="2"/>
        <v>2</v>
      </c>
    </row>
    <row r="34" spans="1:4" x14ac:dyDescent="0.35">
      <c r="A34" s="83">
        <f>A35-1</f>
        <v>2021</v>
      </c>
      <c r="B34" s="173">
        <f ca="1">VLOOKUP($A$28,'Chiffres clés'!$A:$G,MATCH(C34,'Chiffres clés'!$1:$1,0),0)</f>
        <v>6445</v>
      </c>
      <c r="C34" s="81">
        <f ca="1">OFFSET('Chiffres clés'!$C$1,,D34)</f>
        <v>2021</v>
      </c>
      <c r="D34" s="82">
        <f>D35+1</f>
        <v>1</v>
      </c>
    </row>
    <row r="35" spans="1:4" x14ac:dyDescent="0.35">
      <c r="A35" s="83">
        <f>'Chiffres clés'!$C$1</f>
        <v>2022</v>
      </c>
      <c r="B35" s="173">
        <f ca="1">VLOOKUP($A$28,'Chiffres clés'!$A:$G,MATCH(C35,'Chiffres clés'!$1:$1,0),0)</f>
        <v>6950</v>
      </c>
      <c r="C35" s="81">
        <f ca="1">OFFSET('Chiffres clés'!$C$1,,D35)</f>
        <v>2022</v>
      </c>
      <c r="D35" s="82">
        <v>0</v>
      </c>
    </row>
    <row r="36" spans="1:4" x14ac:dyDescent="0.35">
      <c r="A36" s="102">
        <v>2023</v>
      </c>
      <c r="B36" s="182">
        <f>VLOOKUP($A$28,'Chiffres clés'!$A:$G,MATCH(C36,'Chiffres clés'!$1:$1,0),0)</f>
        <v>7401</v>
      </c>
      <c r="C36" s="81">
        <v>2023</v>
      </c>
      <c r="D36" s="82">
        <v>-1</v>
      </c>
    </row>
    <row r="40" spans="1:4" x14ac:dyDescent="0.35">
      <c r="A40" s="207" t="s">
        <v>5</v>
      </c>
      <c r="B40" s="207"/>
      <c r="C40" s="207"/>
    </row>
    <row r="42" spans="1:4" x14ac:dyDescent="0.35">
      <c r="A42" t="s">
        <v>111</v>
      </c>
    </row>
    <row r="43" spans="1:4" x14ac:dyDescent="0.35">
      <c r="A43" s="83">
        <f t="shared" ref="A43:A45" si="3">A44-1</f>
        <v>2018</v>
      </c>
      <c r="B43" s="173">
        <f ca="1">VLOOKUP(A40,'Chiffres clés'!$A:$G,MATCH(C43,'Chiffres clés'!$1:$1,0),0)</f>
        <v>111100</v>
      </c>
      <c r="C43" s="81">
        <f ca="1">OFFSET('Chiffres clés'!$C$1,,D43)</f>
        <v>2018</v>
      </c>
      <c r="D43" s="82">
        <f t="shared" ref="D43:D45" si="4">D44+1</f>
        <v>4</v>
      </c>
    </row>
    <row r="44" spans="1:4" x14ac:dyDescent="0.35">
      <c r="A44" s="83">
        <f t="shared" si="3"/>
        <v>2019</v>
      </c>
      <c r="B44" s="173">
        <f ca="1">VLOOKUP($A$40,'Chiffres clés'!$A:$G,MATCH(C44,'Chiffres clés'!$1:$1,0),0)</f>
        <v>121300</v>
      </c>
      <c r="C44" s="81">
        <f ca="1">OFFSET('Chiffres clés'!$C$1,,D44)</f>
        <v>2019</v>
      </c>
      <c r="D44" s="82">
        <f t="shared" si="4"/>
        <v>3</v>
      </c>
    </row>
    <row r="45" spans="1:4" x14ac:dyDescent="0.35">
      <c r="A45" s="83">
        <f t="shared" si="3"/>
        <v>2020</v>
      </c>
      <c r="B45" s="173">
        <f ca="1">VLOOKUP($A$40,'Chiffres clés'!$A:$G,MATCH(C45,'Chiffres clés'!$1:$1,0),0)</f>
        <v>117500</v>
      </c>
      <c r="C45" s="81">
        <f ca="1">OFFSET('Chiffres clés'!$C$1,,D45)</f>
        <v>2020</v>
      </c>
      <c r="D45" s="82">
        <f t="shared" si="4"/>
        <v>2</v>
      </c>
    </row>
    <row r="46" spans="1:4" x14ac:dyDescent="0.35">
      <c r="A46" s="83">
        <f>A47-1</f>
        <v>2021</v>
      </c>
      <c r="B46" s="173">
        <f ca="1">VLOOKUP($A$40,'Chiffres clés'!$A:$G,MATCH(C46,'Chiffres clés'!$1:$1,0),0)</f>
        <v>118400</v>
      </c>
      <c r="C46" s="81">
        <f ca="1">OFFSET('Chiffres clés'!$C$1,,D46)</f>
        <v>2021</v>
      </c>
      <c r="D46" s="82">
        <f>D47+1</f>
        <v>1</v>
      </c>
    </row>
    <row r="47" spans="1:4" x14ac:dyDescent="0.35">
      <c r="A47" s="83">
        <f>'Chiffres clés'!$C$1</f>
        <v>2022</v>
      </c>
      <c r="B47" s="173">
        <f ca="1">VLOOKUP($A$40,'Chiffres clés'!$A:$G,MATCH(C47,'Chiffres clés'!$1:$1,0),0)</f>
        <v>124900</v>
      </c>
      <c r="C47" s="81">
        <f ca="1">OFFSET('Chiffres clés'!$C$1,,D47)</f>
        <v>2022</v>
      </c>
      <c r="D47" s="82">
        <v>0</v>
      </c>
    </row>
    <row r="48" spans="1:4" x14ac:dyDescent="0.35">
      <c r="A48" s="102">
        <v>2023</v>
      </c>
      <c r="B48" s="182">
        <f>VLOOKUP($A$40,'Chiffres clés'!$A:$G,MATCH(C48,'Chiffres clés'!$1:$1,0),0)</f>
        <v>125000</v>
      </c>
      <c r="C48" s="81">
        <v>2023</v>
      </c>
      <c r="D48" s="82">
        <v>-1</v>
      </c>
    </row>
    <row r="51" spans="1:4" x14ac:dyDescent="0.35">
      <c r="A51" s="207" t="s">
        <v>112</v>
      </c>
      <c r="B51" s="207"/>
      <c r="C51" s="207"/>
    </row>
    <row r="53" spans="1:4" x14ac:dyDescent="0.35">
      <c r="A53" t="s">
        <v>76</v>
      </c>
      <c r="B53" s="46"/>
    </row>
    <row r="54" spans="1:4" x14ac:dyDescent="0.35">
      <c r="A54" s="83">
        <f t="shared" ref="A54:A56" si="5">A55-1</f>
        <v>2018</v>
      </c>
      <c r="B54" s="173">
        <v>1152</v>
      </c>
      <c r="C54" s="82">
        <f ca="1">OFFSET('Chiffres clés'!$C$1,,D54)</f>
        <v>2018</v>
      </c>
      <c r="D54" s="82">
        <f t="shared" ref="D54:D56" si="6">D55+1</f>
        <v>4</v>
      </c>
    </row>
    <row r="55" spans="1:4" x14ac:dyDescent="0.35">
      <c r="A55" s="83">
        <f t="shared" si="5"/>
        <v>2019</v>
      </c>
      <c r="B55" s="173">
        <v>1183</v>
      </c>
      <c r="C55" s="82">
        <f ca="1">OFFSET('Chiffres clés'!$C$1,,D55)</f>
        <v>2019</v>
      </c>
      <c r="D55" s="82">
        <f t="shared" si="6"/>
        <v>3</v>
      </c>
    </row>
    <row r="56" spans="1:4" x14ac:dyDescent="0.35">
      <c r="A56" s="83">
        <f t="shared" si="5"/>
        <v>2020</v>
      </c>
      <c r="B56" s="173">
        <v>1186</v>
      </c>
      <c r="C56" s="81">
        <f ca="1">OFFSET('Chiffres clés'!$C$1,,D56)</f>
        <v>2020</v>
      </c>
      <c r="D56" s="82">
        <f t="shared" si="6"/>
        <v>2</v>
      </c>
    </row>
    <row r="57" spans="1:4" x14ac:dyDescent="0.35">
      <c r="A57" s="83">
        <f>A58-1</f>
        <v>2021</v>
      </c>
      <c r="B57" s="173">
        <v>1232</v>
      </c>
      <c r="C57" s="82">
        <f ca="1">OFFSET('Chiffres clés'!$C$1,,D57)</f>
        <v>2021</v>
      </c>
      <c r="D57" s="82">
        <f>D58+1</f>
        <v>1</v>
      </c>
    </row>
    <row r="58" spans="1:4" x14ac:dyDescent="0.35">
      <c r="A58" s="83">
        <f>'Chiffres clés'!$C$1</f>
        <v>2022</v>
      </c>
      <c r="B58" s="173">
        <f>'[2]3.3.3 c à m'!D10</f>
        <v>2056</v>
      </c>
      <c r="C58" s="82">
        <f ca="1">OFFSET('Chiffres clés'!$C$1,,D58)</f>
        <v>2022</v>
      </c>
      <c r="D58" s="82">
        <v>0</v>
      </c>
    </row>
    <row r="59" spans="1:4" x14ac:dyDescent="0.35">
      <c r="A59" s="102">
        <v>2023</v>
      </c>
      <c r="B59" s="182">
        <f>'[2]3.3.3 c à m'!C10</f>
        <v>1485</v>
      </c>
      <c r="C59" s="81">
        <v>2023</v>
      </c>
      <c r="D59" s="82">
        <v>-1</v>
      </c>
    </row>
    <row r="61" spans="1:4" ht="15" thickBot="1" x14ac:dyDescent="0.4"/>
    <row r="62" spans="1:4" x14ac:dyDescent="0.35">
      <c r="A62" s="1" t="s">
        <v>6</v>
      </c>
      <c r="B62" s="1"/>
    </row>
    <row r="64" spans="1:4" x14ac:dyDescent="0.35">
      <c r="A64" t="s">
        <v>76</v>
      </c>
    </row>
    <row r="65" spans="1:4" x14ac:dyDescent="0.35">
      <c r="A65" s="83">
        <f t="shared" ref="A65:A67" si="7">A66-1</f>
        <v>2018</v>
      </c>
      <c r="B65" s="84">
        <f ca="1">VLOOKUP($A$62,'Chiffres clés'!$A:$G,MATCH(C65,'Chiffres clés'!$1:$1,0),0)</f>
        <v>648</v>
      </c>
      <c r="C65" s="82">
        <f ca="1">OFFSET('Chiffres clés'!$C$1,,D65)</f>
        <v>2018</v>
      </c>
      <c r="D65" s="82">
        <f t="shared" ref="D65:D67" si="8">D66+1</f>
        <v>4</v>
      </c>
    </row>
    <row r="66" spans="1:4" x14ac:dyDescent="0.35">
      <c r="A66" s="83">
        <f t="shared" si="7"/>
        <v>2019</v>
      </c>
      <c r="B66" s="84">
        <f ca="1">VLOOKUP($A$62,'Chiffres clés'!$A:$G,MATCH(C66,'Chiffres clés'!$1:$1,0),0)</f>
        <v>687</v>
      </c>
      <c r="C66" s="82">
        <f ca="1">OFFSET('Chiffres clés'!$C$1,,D66)</f>
        <v>2019</v>
      </c>
      <c r="D66" s="82">
        <f t="shared" si="8"/>
        <v>3</v>
      </c>
    </row>
    <row r="67" spans="1:4" x14ac:dyDescent="0.35">
      <c r="A67" s="83">
        <f t="shared" si="7"/>
        <v>2020</v>
      </c>
      <c r="B67" s="84">
        <f ca="1">VLOOKUP($A$62,'Chiffres clés'!$A:$G,MATCH(C67,'Chiffres clés'!$1:$1,0),0)</f>
        <v>646</v>
      </c>
      <c r="C67" s="81">
        <f ca="1">OFFSET('Chiffres clés'!$C$1,,D67)</f>
        <v>2020</v>
      </c>
      <c r="D67" s="82">
        <f t="shared" si="8"/>
        <v>2</v>
      </c>
    </row>
    <row r="68" spans="1:4" x14ac:dyDescent="0.35">
      <c r="A68" s="83">
        <f>A69-1</f>
        <v>2021</v>
      </c>
      <c r="B68" s="84">
        <f ca="1">VLOOKUP($A$62,'Chiffres clés'!$A:$G,MATCH(C68,'Chiffres clés'!$1:$1,0),0)</f>
        <v>682</v>
      </c>
      <c r="C68" s="82">
        <f ca="1">OFFSET('Chiffres clés'!$C$1,,D68)</f>
        <v>2021</v>
      </c>
      <c r="D68" s="82">
        <f>D69+1</f>
        <v>1</v>
      </c>
    </row>
    <row r="69" spans="1:4" x14ac:dyDescent="0.35">
      <c r="A69" s="83">
        <f>'Chiffres clés'!$C$1</f>
        <v>2022</v>
      </c>
      <c r="B69" s="84">
        <f ca="1">VLOOKUP($A$62,'Chiffres clés'!$A:$G,MATCH(C69,'Chiffres clés'!$1:$1,0),0)</f>
        <v>698</v>
      </c>
      <c r="C69" s="82">
        <f ca="1">OFFSET('Chiffres clés'!$C$1,,D69)</f>
        <v>2022</v>
      </c>
      <c r="D69" s="82">
        <v>0</v>
      </c>
    </row>
    <row r="70" spans="1:4" x14ac:dyDescent="0.35">
      <c r="A70" s="102">
        <v>2023</v>
      </c>
      <c r="B70" s="105">
        <f>VLOOKUP($A$62,'Chiffres clés'!$A:$G,MATCH(C70,'Chiffres clés'!$1:$1,0),0)</f>
        <v>756</v>
      </c>
      <c r="C70" s="81">
        <v>2023</v>
      </c>
      <c r="D70" s="82">
        <v>-1</v>
      </c>
    </row>
  </sheetData>
  <mergeCells count="5">
    <mergeCell ref="A40:C40"/>
    <mergeCell ref="A51:C51"/>
    <mergeCell ref="A28:C28"/>
    <mergeCell ref="A15:C15"/>
    <mergeCell ref="A1:C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8318E-A6FC-4A4A-8A56-347896F4425F}">
  <sheetPr>
    <tabColor rgb="FF92D050"/>
  </sheetPr>
  <dimension ref="A1:G140"/>
  <sheetViews>
    <sheetView topLeftCell="A132" workbookViewId="0">
      <selection activeCell="M105" sqref="M105"/>
    </sheetView>
  </sheetViews>
  <sheetFormatPr baseColWidth="10" defaultColWidth="11.453125" defaultRowHeight="14.5" x14ac:dyDescent="0.35"/>
  <cols>
    <col min="1" max="1" width="16.54296875" customWidth="1"/>
    <col min="2" max="2" width="12" customWidth="1"/>
    <col min="3" max="3" width="13" customWidth="1"/>
  </cols>
  <sheetData>
    <row r="1" spans="1:4" x14ac:dyDescent="0.35">
      <c r="A1" s="1" t="s">
        <v>113</v>
      </c>
      <c r="B1" s="1"/>
    </row>
    <row r="2" spans="1:4" x14ac:dyDescent="0.35">
      <c r="A2" t="s">
        <v>76</v>
      </c>
    </row>
    <row r="3" spans="1:4" x14ac:dyDescent="0.35">
      <c r="A3" s="83">
        <f t="shared" ref="A3:A5" si="0">A4-1</f>
        <v>2018</v>
      </c>
      <c r="B3" s="173">
        <f ca="1">VLOOKUP($A$1,'Chiffres clés'!$A:$G,MATCH(C3,'Chiffres clés'!$1:$1,0),0)</f>
        <v>4119</v>
      </c>
      <c r="C3" s="81">
        <f ca="1">OFFSET('Chiffres clés'!$C$1,,D3)</f>
        <v>2018</v>
      </c>
      <c r="D3" s="82">
        <f t="shared" ref="D3:D5" si="1">D4+1</f>
        <v>4</v>
      </c>
    </row>
    <row r="4" spans="1:4" x14ac:dyDescent="0.35">
      <c r="A4" s="83">
        <f t="shared" si="0"/>
        <v>2019</v>
      </c>
      <c r="B4" s="173">
        <f ca="1">VLOOKUP($A$1,'Chiffres clés'!$A:$G,MATCH(C4,'Chiffres clés'!$1:$1,0),0)</f>
        <v>4763</v>
      </c>
      <c r="C4" s="81">
        <f ca="1">OFFSET('Chiffres clés'!$C$1,,D4)</f>
        <v>2019</v>
      </c>
      <c r="D4" s="82">
        <f t="shared" si="1"/>
        <v>3</v>
      </c>
    </row>
    <row r="5" spans="1:4" x14ac:dyDescent="0.35">
      <c r="A5" s="83">
        <f t="shared" si="0"/>
        <v>2020</v>
      </c>
      <c r="B5" s="173">
        <f ca="1">VLOOKUP($A$1,'Chiffres clés'!$A:$G,MATCH(C5,'Chiffres clés'!$1:$1,0),0)</f>
        <v>3631</v>
      </c>
      <c r="C5" s="81">
        <f ca="1">OFFSET('Chiffres clés'!$C$1,,D5)</f>
        <v>2020</v>
      </c>
      <c r="D5" s="82">
        <f t="shared" si="1"/>
        <v>2</v>
      </c>
    </row>
    <row r="6" spans="1:4" x14ac:dyDescent="0.35">
      <c r="A6" s="83">
        <f>A7-1</f>
        <v>2021</v>
      </c>
      <c r="B6" s="173">
        <f ca="1">VLOOKUP($A$1,'Chiffres clés'!$A:$G,MATCH(C6,'Chiffres clés'!$1:$1,0),0)</f>
        <v>4700</v>
      </c>
      <c r="C6" s="81">
        <f ca="1">OFFSET('Chiffres clés'!$C$1,,D6)</f>
        <v>2021</v>
      </c>
      <c r="D6" s="82">
        <f>D7+1</f>
        <v>1</v>
      </c>
    </row>
    <row r="7" spans="1:4" x14ac:dyDescent="0.35">
      <c r="A7" s="83">
        <f>'Chiffres clés'!$C$1</f>
        <v>2022</v>
      </c>
      <c r="B7" s="173">
        <f ca="1">VLOOKUP($A$1,'Chiffres clés'!$A:$G,MATCH(C7,'Chiffres clés'!$1:$1,0),0)</f>
        <v>5262</v>
      </c>
      <c r="C7" s="81">
        <f ca="1">OFFSET('Chiffres clés'!$C$1,,D7)</f>
        <v>2022</v>
      </c>
      <c r="D7" s="82">
        <v>0</v>
      </c>
    </row>
    <row r="8" spans="1:4" x14ac:dyDescent="0.35">
      <c r="A8" s="102">
        <v>2023</v>
      </c>
      <c r="B8" s="182">
        <f>VLOOKUP($A$1,'Chiffres clés'!$A:$G,MATCH(C8,'Chiffres clés'!$1:$1,0),0)</f>
        <v>5489</v>
      </c>
      <c r="C8" s="81">
        <v>2023</v>
      </c>
      <c r="D8" s="82">
        <v>-1</v>
      </c>
    </row>
    <row r="9" spans="1:4" x14ac:dyDescent="0.35">
      <c r="A9" s="22"/>
    </row>
    <row r="10" spans="1:4" x14ac:dyDescent="0.35">
      <c r="A10" s="26" t="s">
        <v>114</v>
      </c>
    </row>
    <row r="12" spans="1:4" ht="15" thickBot="1" x14ac:dyDescent="0.4"/>
    <row r="13" spans="1:4" x14ac:dyDescent="0.35">
      <c r="A13" s="1" t="s">
        <v>19</v>
      </c>
      <c r="B13" s="1"/>
      <c r="C13" s="1"/>
    </row>
    <row r="15" spans="1:4" x14ac:dyDescent="0.35">
      <c r="A15" t="s">
        <v>76</v>
      </c>
    </row>
    <row r="16" spans="1:4" x14ac:dyDescent="0.35">
      <c r="A16" s="83">
        <f t="shared" ref="A16:A18" si="2">A17-1</f>
        <v>2018</v>
      </c>
      <c r="B16" s="173">
        <f ca="1">VLOOKUP($A$13,'Chiffres clés'!$A:$G,MATCH(C16,'Chiffres clés'!$1:$1,0),0)</f>
        <v>2831</v>
      </c>
      <c r="C16" s="81">
        <f ca="1">OFFSET('Chiffres clés'!$C$1,,D16)</f>
        <v>2018</v>
      </c>
      <c r="D16" s="82">
        <f t="shared" ref="D16:D18" si="3">D17+1</f>
        <v>4</v>
      </c>
    </row>
    <row r="17" spans="1:4" x14ac:dyDescent="0.35">
      <c r="A17" s="83">
        <f t="shared" si="2"/>
        <v>2019</v>
      </c>
      <c r="B17" s="173">
        <f ca="1">VLOOKUP($A$13,'Chiffres clés'!$A:$G,MATCH(C17,'Chiffres clés'!$1:$1,0),0)</f>
        <v>3321</v>
      </c>
      <c r="C17" s="81">
        <f ca="1">OFFSET('Chiffres clés'!$C$1,,D17)</f>
        <v>2019</v>
      </c>
      <c r="D17" s="82">
        <f t="shared" si="3"/>
        <v>3</v>
      </c>
    </row>
    <row r="18" spans="1:4" x14ac:dyDescent="0.35">
      <c r="A18" s="83">
        <f t="shared" si="2"/>
        <v>2020</v>
      </c>
      <c r="B18" s="173">
        <f ca="1">VLOOKUP($A$13,'Chiffres clés'!$A:$G,MATCH(C18,'Chiffres clés'!$1:$1,0),0)</f>
        <v>3366</v>
      </c>
      <c r="C18" s="81">
        <f ca="1">OFFSET('Chiffres clés'!$C$1,,D18)</f>
        <v>2020</v>
      </c>
      <c r="D18" s="82">
        <f t="shared" si="3"/>
        <v>2</v>
      </c>
    </row>
    <row r="19" spans="1:4" x14ac:dyDescent="0.35">
      <c r="A19" s="83">
        <f>A20-1</f>
        <v>2021</v>
      </c>
      <c r="B19" s="173">
        <v>2906</v>
      </c>
      <c r="C19" s="81">
        <f ca="1">OFFSET('Chiffres clés'!$C$1,,D19)</f>
        <v>2021</v>
      </c>
      <c r="D19" s="82">
        <f>D20+1</f>
        <v>1</v>
      </c>
    </row>
    <row r="20" spans="1:4" x14ac:dyDescent="0.35">
      <c r="A20" s="83">
        <f>'Chiffres clés'!$C$1</f>
        <v>2022</v>
      </c>
      <c r="B20" s="173">
        <v>1931</v>
      </c>
      <c r="C20" s="81">
        <f ca="1">OFFSET('Chiffres clés'!$C$1,,D20)</f>
        <v>2022</v>
      </c>
      <c r="D20" s="82">
        <v>0</v>
      </c>
    </row>
    <row r="21" spans="1:4" x14ac:dyDescent="0.35">
      <c r="A21" s="102">
        <v>2023</v>
      </c>
      <c r="B21" s="182">
        <f>VLOOKUP($A$13,'Chiffres clés'!$A:$G,MATCH(C21,'Chiffres clés'!$1:$1,0),0)</f>
        <v>5287</v>
      </c>
      <c r="C21" s="81">
        <v>2023</v>
      </c>
      <c r="D21" s="82">
        <v>-1</v>
      </c>
    </row>
    <row r="23" spans="1:4" ht="15" thickBot="1" x14ac:dyDescent="0.4"/>
    <row r="24" spans="1:4" x14ac:dyDescent="0.35">
      <c r="A24" s="1" t="s">
        <v>115</v>
      </c>
      <c r="B24" s="1"/>
    </row>
    <row r="26" spans="1:4" x14ac:dyDescent="0.35">
      <c r="A26" t="s">
        <v>76</v>
      </c>
      <c r="B26" s="46"/>
    </row>
    <row r="27" spans="1:4" x14ac:dyDescent="0.35">
      <c r="A27" s="83" t="s">
        <v>116</v>
      </c>
      <c r="B27" s="173">
        <v>4702</v>
      </c>
    </row>
    <row r="28" spans="1:4" x14ac:dyDescent="0.35">
      <c r="A28" s="83">
        <v>2019</v>
      </c>
      <c r="B28" s="173">
        <v>4694</v>
      </c>
    </row>
    <row r="29" spans="1:4" x14ac:dyDescent="0.35">
      <c r="A29" s="83">
        <v>2020</v>
      </c>
      <c r="B29" s="173">
        <v>3959</v>
      </c>
    </row>
    <row r="30" spans="1:4" x14ac:dyDescent="0.35">
      <c r="A30" s="83">
        <v>2021</v>
      </c>
      <c r="B30" s="187">
        <v>6318</v>
      </c>
    </row>
    <row r="31" spans="1:4" x14ac:dyDescent="0.35">
      <c r="A31" s="83">
        <v>2022</v>
      </c>
      <c r="B31" s="187">
        <f>'[2]3.4 Bilan'!C13</f>
        <v>6318</v>
      </c>
    </row>
    <row r="32" spans="1:4" x14ac:dyDescent="0.35">
      <c r="A32" s="102">
        <v>2023</v>
      </c>
      <c r="B32" s="183">
        <f>'[2]3.4 Bilan'!B13</f>
        <v>5447</v>
      </c>
    </row>
    <row r="34" spans="1:5" x14ac:dyDescent="0.35">
      <c r="A34" s="184" t="s">
        <v>83</v>
      </c>
      <c r="B34" s="27"/>
    </row>
    <row r="35" spans="1:5" ht="14.5" customHeight="1" x14ac:dyDescent="0.35">
      <c r="A35" s="27"/>
      <c r="B35" s="27"/>
      <c r="C35" s="27"/>
      <c r="D35" s="27"/>
      <c r="E35" s="28"/>
    </row>
    <row r="36" spans="1:5" x14ac:dyDescent="0.35">
      <c r="A36" s="22"/>
      <c r="B36" s="47"/>
      <c r="C36" s="27"/>
      <c r="D36" s="27"/>
    </row>
    <row r="37" spans="1:5" ht="15" thickBot="1" x14ac:dyDescent="0.4"/>
    <row r="38" spans="1:5" x14ac:dyDescent="0.35">
      <c r="A38" s="1" t="s">
        <v>117</v>
      </c>
      <c r="B38" s="1"/>
    </row>
    <row r="40" spans="1:5" x14ac:dyDescent="0.35">
      <c r="A40" t="s">
        <v>76</v>
      </c>
      <c r="B40" s="46"/>
    </row>
    <row r="41" spans="1:5" x14ac:dyDescent="0.35">
      <c r="A41" s="83" t="s">
        <v>116</v>
      </c>
      <c r="B41" s="173">
        <v>3453</v>
      </c>
    </row>
    <row r="42" spans="1:5" x14ac:dyDescent="0.35">
      <c r="A42" s="83">
        <v>2019</v>
      </c>
      <c r="B42" s="173">
        <v>3532</v>
      </c>
    </row>
    <row r="43" spans="1:5" x14ac:dyDescent="0.35">
      <c r="A43" s="83">
        <v>2020</v>
      </c>
      <c r="B43" s="173">
        <v>3018</v>
      </c>
    </row>
    <row r="44" spans="1:5" x14ac:dyDescent="0.35">
      <c r="A44" s="83">
        <v>2021</v>
      </c>
      <c r="B44" s="173">
        <v>4205</v>
      </c>
    </row>
    <row r="45" spans="1:5" x14ac:dyDescent="0.35">
      <c r="A45" s="83">
        <v>2022</v>
      </c>
      <c r="B45" s="173">
        <f>'[2]3.4 Bilan'!C14</f>
        <v>4205</v>
      </c>
    </row>
    <row r="46" spans="1:5" x14ac:dyDescent="0.35">
      <c r="A46" s="102">
        <v>2023</v>
      </c>
      <c r="B46" s="183">
        <f>'[2]3.4 Bilan'!B14</f>
        <v>3850</v>
      </c>
    </row>
    <row r="47" spans="1:5" x14ac:dyDescent="0.35">
      <c r="A47" s="23"/>
      <c r="B47" s="48"/>
    </row>
    <row r="48" spans="1:5" x14ac:dyDescent="0.35">
      <c r="A48" s="27" t="s">
        <v>83</v>
      </c>
      <c r="B48" s="27"/>
    </row>
    <row r="49" spans="1:5" x14ac:dyDescent="0.35">
      <c r="A49" s="27"/>
      <c r="B49" s="27"/>
    </row>
    <row r="50" spans="1:5" x14ac:dyDescent="0.35">
      <c r="A50" s="22"/>
      <c r="B50" s="47"/>
      <c r="C50" s="27"/>
      <c r="D50" s="27"/>
      <c r="E50" s="28"/>
    </row>
    <row r="51" spans="1:5" ht="15" thickBot="1" x14ac:dyDescent="0.4">
      <c r="C51" s="27"/>
      <c r="D51" s="27"/>
    </row>
    <row r="52" spans="1:5" x14ac:dyDescent="0.35">
      <c r="A52" s="1" t="s">
        <v>20</v>
      </c>
      <c r="B52" s="1"/>
      <c r="C52" s="1"/>
    </row>
    <row r="54" spans="1:5" x14ac:dyDescent="0.35">
      <c r="A54" t="s">
        <v>76</v>
      </c>
    </row>
    <row r="55" spans="1:5" x14ac:dyDescent="0.35">
      <c r="A55" s="83">
        <f t="shared" ref="A55:A57" si="4">A56-1</f>
        <v>2018</v>
      </c>
      <c r="B55" s="173">
        <f ca="1">VLOOKUP($A$52,'Chiffres clés'!$A:$G,MATCH(C55,'Chiffres clés'!$1:$1,0),0)</f>
        <v>1669</v>
      </c>
      <c r="C55" s="81">
        <f ca="1">OFFSET('Chiffres clés'!$C$1,,D55)</f>
        <v>2018</v>
      </c>
      <c r="D55" s="82">
        <f t="shared" ref="D55:D57" si="5">D56+1</f>
        <v>4</v>
      </c>
    </row>
    <row r="56" spans="1:5" x14ac:dyDescent="0.35">
      <c r="A56" s="83">
        <f t="shared" si="4"/>
        <v>2019</v>
      </c>
      <c r="B56" s="173">
        <f ca="1">VLOOKUP($A$52,'Chiffres clés'!$A:$G,MATCH(C56,'Chiffres clés'!$1:$1,0),0)</f>
        <v>1801</v>
      </c>
      <c r="C56" s="81">
        <f ca="1">OFFSET('Chiffres clés'!$C$1,,D56)</f>
        <v>2019</v>
      </c>
      <c r="D56" s="82">
        <f t="shared" si="5"/>
        <v>3</v>
      </c>
    </row>
    <row r="57" spans="1:5" x14ac:dyDescent="0.35">
      <c r="A57" s="83">
        <f t="shared" si="4"/>
        <v>2020</v>
      </c>
      <c r="B57" s="173">
        <f ca="1">VLOOKUP($A$52,'Chiffres clés'!$A:$G,MATCH(C57,'Chiffres clés'!$1:$1,0),0)</f>
        <v>1221</v>
      </c>
      <c r="C57" s="81">
        <f ca="1">OFFSET('Chiffres clés'!$C$1,,D57)</f>
        <v>2020</v>
      </c>
      <c r="D57" s="82">
        <f t="shared" si="5"/>
        <v>2</v>
      </c>
    </row>
    <row r="58" spans="1:5" x14ac:dyDescent="0.35">
      <c r="A58" s="83">
        <f>A59-1</f>
        <v>2021</v>
      </c>
      <c r="B58" s="173">
        <f ca="1">VLOOKUP($A$52,'Chiffres clés'!$A:$G,MATCH(C58,'Chiffres clés'!$1:$1,0),0)</f>
        <v>1705</v>
      </c>
      <c r="C58" s="81">
        <f ca="1">OFFSET('Chiffres clés'!$C$1,,D58)</f>
        <v>2021</v>
      </c>
      <c r="D58" s="82">
        <f>D59+1</f>
        <v>1</v>
      </c>
    </row>
    <row r="59" spans="1:5" x14ac:dyDescent="0.35">
      <c r="A59" s="83">
        <f>'Chiffres clés'!$C$1</f>
        <v>2022</v>
      </c>
      <c r="B59" s="173">
        <f ca="1">VLOOKUP($A$52,'Chiffres clés'!$A:$G,MATCH(C59,'Chiffres clés'!$1:$1,0),0)</f>
        <v>2141</v>
      </c>
      <c r="C59" s="81">
        <f ca="1">OFFSET('Chiffres clés'!$C$1,,D59)</f>
        <v>2022</v>
      </c>
      <c r="D59" s="82">
        <v>0</v>
      </c>
    </row>
    <row r="60" spans="1:5" x14ac:dyDescent="0.35">
      <c r="A60" s="102">
        <v>2023</v>
      </c>
      <c r="B60" s="182">
        <f>VLOOKUP($A$52,'Chiffres clés'!$A:$G,MATCH(C60,'Chiffres clés'!$1:$1,0),0)</f>
        <v>2236</v>
      </c>
      <c r="C60" s="81">
        <v>2023</v>
      </c>
      <c r="D60" s="82">
        <v>-1</v>
      </c>
    </row>
    <row r="62" spans="1:5" ht="15" thickBot="1" x14ac:dyDescent="0.4"/>
    <row r="63" spans="1:5" x14ac:dyDescent="0.35">
      <c r="A63" s="1" t="s">
        <v>118</v>
      </c>
      <c r="B63" s="1"/>
      <c r="C63" s="1"/>
    </row>
    <row r="64" spans="1:5" x14ac:dyDescent="0.35">
      <c r="A64" s="197"/>
      <c r="B64" s="197"/>
      <c r="C64" s="197"/>
      <c r="D64" s="197"/>
      <c r="E64" s="197"/>
    </row>
    <row r="65" spans="1:4" x14ac:dyDescent="0.35">
      <c r="A65" t="s">
        <v>76</v>
      </c>
    </row>
    <row r="66" spans="1:4" x14ac:dyDescent="0.35">
      <c r="A66" s="83">
        <f ca="1">OFFSET('Chiffres clés'!$C$1,,C66)</f>
        <v>2018</v>
      </c>
      <c r="B66" s="173">
        <f ca="1">VLOOKUP($A$63,'Chiffres clés'!$A:$G,MATCH(A66,'Chiffres clés'!$1:$1,0),0)</f>
        <v>-1985</v>
      </c>
      <c r="C66" s="82">
        <f t="shared" ref="C66:C68" si="6">C67+1</f>
        <v>4</v>
      </c>
      <c r="D66" s="82"/>
    </row>
    <row r="67" spans="1:4" x14ac:dyDescent="0.35">
      <c r="A67" s="83">
        <f ca="1">OFFSET('Chiffres clés'!$C$1,,C67)</f>
        <v>2019</v>
      </c>
      <c r="B67" s="173">
        <f ca="1">VLOOKUP($A$63,'Chiffres clés'!$A:$G,MATCH(A67,'Chiffres clés'!$1:$1,0),0)</f>
        <v>1142</v>
      </c>
      <c r="C67" s="82">
        <f t="shared" si="6"/>
        <v>3</v>
      </c>
      <c r="D67" s="82"/>
    </row>
    <row r="68" spans="1:4" x14ac:dyDescent="0.35">
      <c r="A68" s="83">
        <f ca="1">OFFSET('Chiffres clés'!$C$1,,C68)</f>
        <v>2020</v>
      </c>
      <c r="B68" s="173">
        <f ca="1">VLOOKUP($A$63,'Chiffres clés'!$A:$G,MATCH(A68,'Chiffres clés'!$1:$1,0),0)</f>
        <v>2004</v>
      </c>
      <c r="C68" s="82">
        <f t="shared" si="6"/>
        <v>2</v>
      </c>
      <c r="D68" s="82"/>
    </row>
    <row r="69" spans="1:4" x14ac:dyDescent="0.35">
      <c r="A69" s="83">
        <f ca="1">OFFSET('Chiffres clés'!$C$1,,C69)</f>
        <v>2021</v>
      </c>
      <c r="B69" s="173">
        <f ca="1">VLOOKUP($A$63,'Chiffres clés'!$A:$G,MATCH(A69,'Chiffres clés'!$1:$1,0),0)</f>
        <v>1357</v>
      </c>
      <c r="C69" s="82">
        <f>C70+1</f>
        <v>1</v>
      </c>
      <c r="D69" s="82"/>
    </row>
    <row r="70" spans="1:4" x14ac:dyDescent="0.35">
      <c r="A70" s="83">
        <f ca="1">OFFSET('Chiffres clés'!$C$1,,C70)</f>
        <v>2022</v>
      </c>
      <c r="B70" s="173">
        <f ca="1">VLOOKUP($A$63,'Chiffres clés'!$A:$G,MATCH(A70,'Chiffres clés'!$1:$1,0),0)</f>
        <v>-180.3</v>
      </c>
      <c r="C70" s="82">
        <v>0</v>
      </c>
      <c r="D70" s="82"/>
    </row>
    <row r="71" spans="1:4" x14ac:dyDescent="0.35">
      <c r="A71" s="102">
        <v>2023</v>
      </c>
      <c r="B71" s="182">
        <f>VLOOKUP($A$63,'Chiffres clés'!$A:$G,MATCH(A71,'Chiffres clés'!$1:$1,0),0)</f>
        <v>2342.7999999999997</v>
      </c>
      <c r="C71" s="82">
        <v>-1</v>
      </c>
    </row>
    <row r="73" spans="1:4" x14ac:dyDescent="0.35">
      <c r="A73" s="184" t="s">
        <v>83</v>
      </c>
    </row>
    <row r="74" spans="1:4" ht="17" customHeight="1" x14ac:dyDescent="0.35">
      <c r="A74" s="191" t="s">
        <v>119</v>
      </c>
    </row>
    <row r="75" spans="1:4" hidden="1" x14ac:dyDescent="0.35">
      <c r="A75" s="192"/>
    </row>
    <row r="76" spans="1:4" hidden="1" x14ac:dyDescent="0.35">
      <c r="A76" s="193" t="s">
        <v>120</v>
      </c>
      <c r="B76" s="1"/>
    </row>
    <row r="77" spans="1:4" hidden="1" x14ac:dyDescent="0.35">
      <c r="A77" s="192" t="s">
        <v>76</v>
      </c>
      <c r="B77" s="46" t="s">
        <v>110</v>
      </c>
    </row>
    <row r="78" spans="1:4" hidden="1" x14ac:dyDescent="0.35">
      <c r="A78" s="192">
        <v>2018</v>
      </c>
      <c r="B78" s="19">
        <v>1274</v>
      </c>
    </row>
    <row r="79" spans="1:4" hidden="1" x14ac:dyDescent="0.35">
      <c r="A79" s="192">
        <v>2019</v>
      </c>
      <c r="B79" s="19">
        <v>1615</v>
      </c>
    </row>
    <row r="80" spans="1:4" hidden="1" x14ac:dyDescent="0.35">
      <c r="A80" s="192">
        <v>2020</v>
      </c>
      <c r="B80" s="19">
        <v>2010</v>
      </c>
    </row>
    <row r="81" spans="1:7" hidden="1" x14ac:dyDescent="0.35">
      <c r="A81" s="192">
        <v>2021</v>
      </c>
      <c r="B81" s="19">
        <v>1793</v>
      </c>
    </row>
    <row r="82" spans="1:7" hidden="1" x14ac:dyDescent="0.35">
      <c r="A82" s="192">
        <v>2022</v>
      </c>
      <c r="B82" s="19"/>
    </row>
    <row r="83" spans="1:7" hidden="1" x14ac:dyDescent="0.35">
      <c r="A83" s="194">
        <v>2023</v>
      </c>
      <c r="B83" s="19"/>
    </row>
    <row r="84" spans="1:7" hidden="1" x14ac:dyDescent="0.35">
      <c r="A84" s="192"/>
    </row>
    <row r="85" spans="1:7" hidden="1" x14ac:dyDescent="0.35">
      <c r="A85" s="195" t="s">
        <v>121</v>
      </c>
      <c r="B85" s="49"/>
    </row>
    <row r="86" spans="1:7" hidden="1" x14ac:dyDescent="0.35">
      <c r="A86" s="196"/>
      <c r="B86" s="49"/>
    </row>
    <row r="87" spans="1:7" ht="14.65" hidden="1" customHeight="1" x14ac:dyDescent="0.35">
      <c r="A87" s="192"/>
      <c r="C87" s="49"/>
      <c r="D87" s="49"/>
      <c r="E87" s="49"/>
      <c r="F87" s="49"/>
      <c r="G87" s="49"/>
    </row>
    <row r="88" spans="1:7" ht="15" thickBot="1" x14ac:dyDescent="0.4">
      <c r="A88" s="192"/>
      <c r="C88" s="49"/>
      <c r="D88" s="49"/>
      <c r="E88" s="49"/>
      <c r="F88" s="49"/>
      <c r="G88" s="49"/>
    </row>
    <row r="89" spans="1:7" x14ac:dyDescent="0.35">
      <c r="A89" s="1" t="s">
        <v>122</v>
      </c>
      <c r="B89" s="1"/>
    </row>
    <row r="91" spans="1:7" x14ac:dyDescent="0.35">
      <c r="A91" t="s">
        <v>76</v>
      </c>
    </row>
    <row r="92" spans="1:7" x14ac:dyDescent="0.35">
      <c r="A92" s="83">
        <f ca="1">OFFSET('Chiffres clés'!$C$1,,C92)</f>
        <v>2018</v>
      </c>
      <c r="B92" s="173">
        <f ca="1">VLOOKUP($A$89,'Chiffres clés'!$A:$G,MATCH(A92,'Chiffres clés'!$1:$1,0),0)</f>
        <v>4056</v>
      </c>
      <c r="C92" s="82">
        <f t="shared" ref="C92:C94" si="7">C93+1</f>
        <v>4</v>
      </c>
    </row>
    <row r="93" spans="1:7" x14ac:dyDescent="0.35">
      <c r="A93" s="83">
        <f ca="1">OFFSET('Chiffres clés'!$C$1,,C93)</f>
        <v>2019</v>
      </c>
      <c r="B93" s="173">
        <f ca="1">VLOOKUP($A$89,'Chiffres clés'!$A:$G,MATCH(A93,'Chiffres clés'!$1:$1,0),0)</f>
        <v>5184</v>
      </c>
      <c r="C93" s="82">
        <f t="shared" si="7"/>
        <v>3</v>
      </c>
    </row>
    <row r="94" spans="1:7" x14ac:dyDescent="0.35">
      <c r="A94" s="83">
        <f ca="1">OFFSET('Chiffres clés'!$C$1,,C94)</f>
        <v>2020</v>
      </c>
      <c r="B94" s="173">
        <f ca="1">VLOOKUP($A$89,'Chiffres clés'!$A:$G,MATCH(A94,'Chiffres clés'!$1:$1,0),0)</f>
        <v>3531</v>
      </c>
      <c r="C94" s="82">
        <f t="shared" si="7"/>
        <v>2</v>
      </c>
    </row>
    <row r="95" spans="1:7" x14ac:dyDescent="0.35">
      <c r="A95" s="83">
        <f ca="1">OFFSET('Chiffres clés'!$C$1,,C95)</f>
        <v>2021</v>
      </c>
      <c r="B95" s="173">
        <f ca="1">VLOOKUP($A$89,'Chiffres clés'!$A:$G,MATCH(A95,'Chiffres clés'!$1:$1,0),0)</f>
        <v>2789</v>
      </c>
      <c r="C95" s="82">
        <f>C96+1</f>
        <v>1</v>
      </c>
    </row>
    <row r="96" spans="1:7" x14ac:dyDescent="0.35">
      <c r="A96" s="83">
        <f ca="1">OFFSET('Chiffres clés'!$C$1,,C96)</f>
        <v>2022</v>
      </c>
      <c r="B96" s="173">
        <f ca="1">VLOOKUP($A$89,'Chiffres clés'!$A:$G,MATCH(A96,'Chiffres clés'!$1:$1,0),0)</f>
        <v>4320</v>
      </c>
      <c r="C96" s="82">
        <v>0</v>
      </c>
    </row>
    <row r="97" spans="1:4" x14ac:dyDescent="0.35">
      <c r="A97" s="102">
        <v>2023</v>
      </c>
      <c r="B97" s="182">
        <f>VLOOKUP($A$89,'Chiffres clés'!$A:$G,MATCH(A97,'Chiffres clés'!$1:$1,0),0)</f>
        <v>3280.8</v>
      </c>
      <c r="C97" s="82">
        <v>-1</v>
      </c>
    </row>
    <row r="99" spans="1:4" x14ac:dyDescent="0.35">
      <c r="A99" s="184" t="s">
        <v>83</v>
      </c>
      <c r="B99" s="50"/>
    </row>
    <row r="100" spans="1:4" x14ac:dyDescent="0.35">
      <c r="A100" s="190" t="s">
        <v>123</v>
      </c>
      <c r="B100" s="50"/>
    </row>
    <row r="101" spans="1:4" ht="14.5" customHeight="1" x14ac:dyDescent="0.35">
      <c r="B101" s="50"/>
      <c r="C101" s="50"/>
      <c r="D101" s="50"/>
    </row>
    <row r="102" spans="1:4" ht="15" thickBot="1" x14ac:dyDescent="0.4">
      <c r="A102" s="82" t="s">
        <v>23</v>
      </c>
      <c r="B102" s="82"/>
      <c r="C102" s="189"/>
      <c r="D102" s="50"/>
    </row>
    <row r="103" spans="1:4" x14ac:dyDescent="0.35">
      <c r="A103" s="1" t="s">
        <v>124</v>
      </c>
      <c r="B103" s="1"/>
      <c r="C103" s="1"/>
    </row>
    <row r="105" spans="1:4" x14ac:dyDescent="0.35">
      <c r="A105" t="s">
        <v>76</v>
      </c>
    </row>
    <row r="106" spans="1:4" x14ac:dyDescent="0.35">
      <c r="A106" s="83">
        <f ca="1">OFFSET('Chiffres clés'!$C$1,,C106)</f>
        <v>2018</v>
      </c>
      <c r="B106" s="75">
        <f ca="1">VLOOKUP($A$102,'Chiffres clés'!$A:$G,MATCH(A106,'Chiffres clés'!$1:$1,0),0)</f>
        <v>0.33</v>
      </c>
      <c r="C106" s="82">
        <f t="shared" ref="C106:C108" si="8">C107+1</f>
        <v>4</v>
      </c>
    </row>
    <row r="107" spans="1:4" x14ac:dyDescent="0.35">
      <c r="A107" s="83">
        <f ca="1">OFFSET('Chiffres clés'!$C$1,,C107)</f>
        <v>2019</v>
      </c>
      <c r="B107" s="75">
        <f ca="1">VLOOKUP($A$102,'Chiffres clés'!$A:$G,MATCH(A107,'Chiffres clés'!$1:$1,0),0)</f>
        <v>0.39200000000000002</v>
      </c>
      <c r="C107" s="82">
        <f t="shared" si="8"/>
        <v>3</v>
      </c>
    </row>
    <row r="108" spans="1:4" x14ac:dyDescent="0.35">
      <c r="A108" s="83">
        <f ca="1">OFFSET('Chiffres clés'!$C$1,,C108)</f>
        <v>2020</v>
      </c>
      <c r="B108" s="75">
        <f ca="1">VLOOKUP($A$102,'Chiffres clés'!$A:$G,MATCH(A108,'Chiffres clés'!$1:$1,0),0)</f>
        <v>0.28000000000000003</v>
      </c>
      <c r="C108" s="82">
        <f t="shared" si="8"/>
        <v>2</v>
      </c>
    </row>
    <row r="109" spans="1:4" x14ac:dyDescent="0.35">
      <c r="A109" s="83">
        <f ca="1">OFFSET('Chiffres clés'!$C$1,,C109)</f>
        <v>2021</v>
      </c>
      <c r="B109" s="75">
        <f ca="1">VLOOKUP($A$102,'Chiffres clés'!$A:$G,MATCH(A109,'Chiffres clés'!$1:$1,0),0)</f>
        <v>0.186</v>
      </c>
      <c r="C109" s="82">
        <f>C110+1</f>
        <v>1</v>
      </c>
    </row>
    <row r="110" spans="1:4" x14ac:dyDescent="0.35">
      <c r="A110" s="83">
        <f ca="1">OFFSET('Chiffres clés'!$C$1,,C110)</f>
        <v>2022</v>
      </c>
      <c r="B110" s="75">
        <f ca="1">VLOOKUP($A$102,'Chiffres clés'!$A:$G,MATCH(A110,'Chiffres clés'!$1:$1,0),0)</f>
        <v>0.25239541949053518</v>
      </c>
      <c r="C110" s="82">
        <v>0</v>
      </c>
    </row>
    <row r="111" spans="1:4" x14ac:dyDescent="0.35">
      <c r="A111" s="102">
        <v>2023</v>
      </c>
      <c r="B111" s="76">
        <f>VLOOKUP($A$102,'Chiffres clés'!$A:$G,MATCH(A111,'Chiffres clés'!$1:$1,0),0)</f>
        <v>0.18269295021717341</v>
      </c>
      <c r="C111" s="82">
        <v>-1</v>
      </c>
    </row>
    <row r="112" spans="1:4" x14ac:dyDescent="0.35">
      <c r="C112" s="21"/>
    </row>
    <row r="113" spans="1:4" x14ac:dyDescent="0.35">
      <c r="A113" s="184" t="s">
        <v>83</v>
      </c>
      <c r="B113" s="50"/>
    </row>
    <row r="114" spans="1:4" x14ac:dyDescent="0.35">
      <c r="A114" s="190" t="s">
        <v>123</v>
      </c>
      <c r="B114" s="50"/>
    </row>
    <row r="115" spans="1:4" x14ac:dyDescent="0.35">
      <c r="A115" s="22"/>
      <c r="C115" s="50"/>
      <c r="D115" s="50"/>
    </row>
    <row r="116" spans="1:4" ht="15" thickBot="1" x14ac:dyDescent="0.4">
      <c r="A116" s="188" t="s">
        <v>154</v>
      </c>
      <c r="B116" s="82"/>
      <c r="C116" s="50"/>
      <c r="D116" s="50"/>
    </row>
    <row r="117" spans="1:4" x14ac:dyDescent="0.35">
      <c r="A117" s="1" t="s">
        <v>125</v>
      </c>
      <c r="B117" s="1"/>
      <c r="C117" s="1"/>
    </row>
    <row r="119" spans="1:4" x14ac:dyDescent="0.35">
      <c r="A119" t="s">
        <v>76</v>
      </c>
    </row>
    <row r="120" spans="1:4" x14ac:dyDescent="0.35">
      <c r="A120" s="83">
        <f ca="1">OFFSET('Chiffres clés'!$C$1,,C120)</f>
        <v>2018</v>
      </c>
      <c r="B120" s="76">
        <f ca="1">VLOOKUP($A$116,'Chiffres clés'!$A:$G,MATCH(A120,'Chiffres clés'!$1:$1,0),0)</f>
        <v>0.98</v>
      </c>
      <c r="C120" s="82">
        <f t="shared" ref="C120:C122" si="9">C121+1</f>
        <v>4</v>
      </c>
    </row>
    <row r="121" spans="1:4" x14ac:dyDescent="0.35">
      <c r="A121" s="83">
        <f ca="1">OFFSET('Chiffres clés'!$C$1,,C121)</f>
        <v>2019</v>
      </c>
      <c r="B121" s="76">
        <f ca="1">VLOOKUP($A$116,'Chiffres clés'!$A:$G,MATCH(A121,'Chiffres clés'!$1:$1,0),0)</f>
        <v>1.0900000000000001</v>
      </c>
      <c r="C121" s="82">
        <f t="shared" si="9"/>
        <v>3</v>
      </c>
    </row>
    <row r="122" spans="1:4" x14ac:dyDescent="0.35">
      <c r="A122" s="83">
        <f ca="1">OFFSET('Chiffres clés'!$C$1,,C122)</f>
        <v>2020</v>
      </c>
      <c r="B122" s="76">
        <f ca="1">VLOOKUP($A$116,'Chiffres clés'!$A:$G,MATCH(A122,'Chiffres clés'!$1:$1,0),0)</f>
        <v>0.97</v>
      </c>
      <c r="C122" s="82">
        <f t="shared" si="9"/>
        <v>2</v>
      </c>
    </row>
    <row r="123" spans="1:4" x14ac:dyDescent="0.35">
      <c r="A123" s="83">
        <f ca="1">OFFSET('Chiffres clés'!$C$1,,C123)</f>
        <v>2021</v>
      </c>
      <c r="B123" s="76">
        <f ca="1">VLOOKUP($A$116,'Chiffres clés'!$A:$G,MATCH(A123,'Chiffres clés'!$1:$1,0),0)</f>
        <v>0.59</v>
      </c>
      <c r="C123" s="82">
        <f>C124+1</f>
        <v>1</v>
      </c>
    </row>
    <row r="124" spans="1:4" x14ac:dyDescent="0.35">
      <c r="A124" s="83">
        <f ca="1">OFFSET('Chiffres clés'!$C$1,,C124)</f>
        <v>2022</v>
      </c>
      <c r="B124" s="76">
        <f ca="1">VLOOKUP($A$116,'Chiffres clés'!$A:$G,MATCH(A124,'Chiffres clés'!$1:$1,0),0)</f>
        <v>0.82098061573546177</v>
      </c>
      <c r="C124" s="82">
        <v>0</v>
      </c>
    </row>
    <row r="125" spans="1:4" x14ac:dyDescent="0.35">
      <c r="A125" s="102">
        <v>2023</v>
      </c>
      <c r="B125" s="106">
        <f>VLOOKUP($A$116,'Chiffres clés'!$A:$G,MATCH(A125,'Chiffres clés'!$1:$1,0),0)</f>
        <v>0.59770449990890873</v>
      </c>
      <c r="C125" s="82">
        <v>-1</v>
      </c>
    </row>
    <row r="127" spans="1:4" x14ac:dyDescent="0.35">
      <c r="A127" s="184" t="s">
        <v>83</v>
      </c>
      <c r="B127" s="27"/>
    </row>
    <row r="128" spans="1:4" x14ac:dyDescent="0.35">
      <c r="A128" s="190" t="s">
        <v>123</v>
      </c>
      <c r="B128" s="27"/>
    </row>
    <row r="129" spans="1:4" ht="14.5" customHeight="1" x14ac:dyDescent="0.35">
      <c r="B129" s="50"/>
      <c r="C129" s="27"/>
      <c r="D129" s="27"/>
    </row>
    <row r="130" spans="1:4" ht="15" thickBot="1" x14ac:dyDescent="0.4">
      <c r="A130" s="82" t="s">
        <v>126</v>
      </c>
      <c r="B130" s="82"/>
      <c r="C130" s="50"/>
      <c r="D130" s="50"/>
    </row>
    <row r="131" spans="1:4" x14ac:dyDescent="0.35">
      <c r="A131" s="1" t="s">
        <v>127</v>
      </c>
      <c r="B131" s="1"/>
      <c r="C131" s="1"/>
    </row>
    <row r="132" spans="1:4" x14ac:dyDescent="0.35">
      <c r="A132" t="s">
        <v>128</v>
      </c>
    </row>
    <row r="133" spans="1:4" x14ac:dyDescent="0.35">
      <c r="B133" s="13"/>
      <c r="C133" s="81">
        <f ca="1">OFFSET('Chiffres clés'!$C$1,,D133)</f>
        <v>2018</v>
      </c>
      <c r="D133" s="82">
        <f t="shared" ref="D133:D135" si="10">D134+1</f>
        <v>4</v>
      </c>
    </row>
    <row r="134" spans="1:4" x14ac:dyDescent="0.35">
      <c r="A134" s="83">
        <f t="shared" ref="A134:A135" si="11">A135-1</f>
        <v>2019</v>
      </c>
      <c r="B134" s="91">
        <v>0.1</v>
      </c>
      <c r="C134" s="81">
        <f ca="1">OFFSET('Chiffres clés'!$C$1,,D134)</f>
        <v>2019</v>
      </c>
      <c r="D134" s="82">
        <f t="shared" si="10"/>
        <v>3</v>
      </c>
    </row>
    <row r="135" spans="1:4" x14ac:dyDescent="0.35">
      <c r="A135" s="83">
        <f t="shared" si="11"/>
        <v>2020</v>
      </c>
      <c r="B135" s="91">
        <v>0.06</v>
      </c>
      <c r="C135" s="81">
        <f ca="1">OFFSET('Chiffres clés'!$C$1,,D135)</f>
        <v>2020</v>
      </c>
      <c r="D135" s="82">
        <f t="shared" si="10"/>
        <v>2</v>
      </c>
    </row>
    <row r="136" spans="1:4" x14ac:dyDescent="0.35">
      <c r="A136" s="83">
        <f>A137-1</f>
        <v>2021</v>
      </c>
      <c r="B136" s="91">
        <v>0.10299999999999999</v>
      </c>
      <c r="C136" s="81">
        <f ca="1">OFFSET('Chiffres clés'!$C$1,,D136)</f>
        <v>2021</v>
      </c>
      <c r="D136" s="82">
        <f>D137+1</f>
        <v>1</v>
      </c>
    </row>
    <row r="137" spans="1:4" x14ac:dyDescent="0.35">
      <c r="A137" s="83">
        <f>'Chiffres clés'!$C$1</f>
        <v>2022</v>
      </c>
      <c r="B137" s="91">
        <v>0.108</v>
      </c>
      <c r="C137" s="81">
        <f ca="1">OFFSET('Chiffres clés'!$C$1,,D137)</f>
        <v>2022</v>
      </c>
      <c r="D137" s="82">
        <v>0</v>
      </c>
    </row>
    <row r="138" spans="1:4" x14ac:dyDescent="0.35">
      <c r="A138" s="102">
        <v>2023</v>
      </c>
      <c r="B138" s="95">
        <v>0.114</v>
      </c>
      <c r="C138" s="81">
        <f ca="1">OFFSET('Chiffres clés'!$C$1,,D138)</f>
        <v>2023</v>
      </c>
      <c r="D138" s="82">
        <v>-1</v>
      </c>
    </row>
    <row r="140" spans="1:4" x14ac:dyDescent="0.35">
      <c r="A140" s="51" t="s">
        <v>129</v>
      </c>
    </row>
  </sheetData>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4FB3C-A804-4ECC-A378-E5AFF3877FA8}">
  <sheetPr>
    <tabColor theme="9"/>
  </sheetPr>
  <dimension ref="A1:I9"/>
  <sheetViews>
    <sheetView tabSelected="1" workbookViewId="0">
      <selection activeCell="C16" sqref="C15:C16"/>
    </sheetView>
  </sheetViews>
  <sheetFormatPr baseColWidth="10" defaultColWidth="11.453125" defaultRowHeight="14.5" x14ac:dyDescent="0.35"/>
  <cols>
    <col min="1" max="1" width="40.26953125" style="210" customWidth="1"/>
    <col min="2" max="9" width="17.36328125" style="214" customWidth="1"/>
    <col min="10" max="16384" width="11.453125" style="210"/>
  </cols>
  <sheetData>
    <row r="1" spans="1:9" ht="52" x14ac:dyDescent="0.35">
      <c r="A1" s="208"/>
      <c r="B1" s="209" t="s">
        <v>155</v>
      </c>
      <c r="C1" s="209" t="s">
        <v>156</v>
      </c>
      <c r="D1" s="209" t="s">
        <v>157</v>
      </c>
      <c r="E1" s="209" t="s">
        <v>158</v>
      </c>
      <c r="F1" s="209" t="s">
        <v>159</v>
      </c>
      <c r="G1" s="209" t="s">
        <v>160</v>
      </c>
      <c r="H1" s="209" t="s">
        <v>161</v>
      </c>
      <c r="I1" s="209" t="s">
        <v>162</v>
      </c>
    </row>
    <row r="2" spans="1:9" x14ac:dyDescent="0.35">
      <c r="A2" s="211" t="s">
        <v>163</v>
      </c>
      <c r="B2" s="212">
        <v>0</v>
      </c>
      <c r="C2" s="212">
        <v>0</v>
      </c>
      <c r="D2" s="213">
        <v>0</v>
      </c>
      <c r="E2" s="213">
        <v>0</v>
      </c>
      <c r="F2" s="213">
        <v>0</v>
      </c>
      <c r="G2" s="213">
        <v>2515</v>
      </c>
      <c r="H2" s="213">
        <v>285</v>
      </c>
      <c r="I2" s="213">
        <v>2500</v>
      </c>
    </row>
    <row r="3" spans="1:9" x14ac:dyDescent="0.35">
      <c r="A3" s="211">
        <v>2024</v>
      </c>
      <c r="B3" s="212">
        <v>265</v>
      </c>
      <c r="C3" s="212">
        <v>15</v>
      </c>
      <c r="D3" s="213">
        <v>0</v>
      </c>
      <c r="E3" s="213">
        <v>295</v>
      </c>
      <c r="F3" s="213">
        <v>257</v>
      </c>
      <c r="G3" s="213">
        <v>0</v>
      </c>
      <c r="H3" s="213">
        <v>0</v>
      </c>
      <c r="I3" s="213">
        <v>0</v>
      </c>
    </row>
    <row r="4" spans="1:9" x14ac:dyDescent="0.35">
      <c r="A4" s="211">
        <v>2025</v>
      </c>
      <c r="B4" s="212">
        <v>38</v>
      </c>
      <c r="C4" s="212">
        <v>0</v>
      </c>
      <c r="D4" s="213">
        <v>748</v>
      </c>
      <c r="E4" s="213">
        <v>0</v>
      </c>
      <c r="F4" s="213">
        <v>194</v>
      </c>
      <c r="G4" s="213">
        <v>0</v>
      </c>
      <c r="H4" s="213">
        <v>0</v>
      </c>
      <c r="I4" s="213">
        <v>0</v>
      </c>
    </row>
    <row r="5" spans="1:9" x14ac:dyDescent="0.35">
      <c r="A5" s="211">
        <v>2026</v>
      </c>
      <c r="B5" s="212">
        <v>14</v>
      </c>
      <c r="C5" s="212">
        <v>0</v>
      </c>
      <c r="D5" s="213">
        <v>0</v>
      </c>
      <c r="E5" s="213">
        <v>0</v>
      </c>
      <c r="F5" s="213">
        <v>150</v>
      </c>
      <c r="G5" s="213">
        <v>0</v>
      </c>
      <c r="H5" s="213">
        <v>0</v>
      </c>
      <c r="I5" s="213">
        <v>0</v>
      </c>
    </row>
    <row r="6" spans="1:9" x14ac:dyDescent="0.35">
      <c r="A6" s="211">
        <v>2027</v>
      </c>
      <c r="B6" s="212">
        <v>8</v>
      </c>
      <c r="C6" s="212">
        <v>0</v>
      </c>
      <c r="D6" s="213">
        <v>299</v>
      </c>
      <c r="E6" s="213">
        <v>0</v>
      </c>
      <c r="F6" s="213">
        <v>104</v>
      </c>
      <c r="G6" s="213">
        <v>0</v>
      </c>
      <c r="H6" s="213">
        <v>0</v>
      </c>
      <c r="I6" s="213">
        <v>0</v>
      </c>
    </row>
    <row r="7" spans="1:9" x14ac:dyDescent="0.35">
      <c r="A7" s="211">
        <v>2028</v>
      </c>
      <c r="B7" s="212">
        <v>4</v>
      </c>
      <c r="C7" s="212">
        <v>0</v>
      </c>
      <c r="D7" s="213">
        <v>498</v>
      </c>
      <c r="E7" s="213">
        <v>0</v>
      </c>
      <c r="F7" s="213">
        <v>66</v>
      </c>
      <c r="G7" s="213">
        <v>0</v>
      </c>
      <c r="H7" s="213">
        <v>0</v>
      </c>
      <c r="I7" s="213">
        <v>0</v>
      </c>
    </row>
    <row r="8" spans="1:9" x14ac:dyDescent="0.35">
      <c r="A8" s="211">
        <v>2029</v>
      </c>
      <c r="B8" s="212">
        <v>0</v>
      </c>
      <c r="C8" s="212">
        <v>0</v>
      </c>
      <c r="D8" s="213">
        <v>0</v>
      </c>
      <c r="E8" s="213">
        <v>0</v>
      </c>
      <c r="F8" s="213">
        <v>42</v>
      </c>
      <c r="G8" s="213">
        <v>0</v>
      </c>
      <c r="H8" s="213">
        <v>0</v>
      </c>
      <c r="I8" s="213">
        <v>0</v>
      </c>
    </row>
    <row r="9" spans="1:9" x14ac:dyDescent="0.35">
      <c r="A9" s="211" t="s">
        <v>164</v>
      </c>
      <c r="B9" s="212">
        <v>13</v>
      </c>
      <c r="C9" s="212">
        <v>0</v>
      </c>
      <c r="D9" s="213">
        <v>3046</v>
      </c>
      <c r="E9" s="213">
        <v>0</v>
      </c>
      <c r="F9" s="213">
        <v>186</v>
      </c>
      <c r="G9" s="213">
        <v>0</v>
      </c>
      <c r="H9" s="213">
        <v>0</v>
      </c>
      <c r="I9" s="213">
        <v>0</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434FA-3E7E-48B6-A26C-3477B2007F0D}">
  <sheetPr>
    <tabColor theme="9"/>
  </sheetPr>
  <dimension ref="A3:G4677"/>
  <sheetViews>
    <sheetView workbookViewId="0">
      <selection activeCell="B36" sqref="B36"/>
    </sheetView>
  </sheetViews>
  <sheetFormatPr baseColWidth="10" defaultColWidth="11.453125" defaultRowHeight="14.5" x14ac:dyDescent="0.35"/>
  <cols>
    <col min="1" max="1" width="5.81640625" style="37" customWidth="1"/>
    <col min="2" max="2" width="30.81640625" style="37" customWidth="1"/>
    <col min="3" max="3" width="19.7265625" style="37" customWidth="1"/>
    <col min="4" max="4" width="18.54296875" style="37" customWidth="1"/>
    <col min="5" max="5" width="22.7265625" style="37" customWidth="1"/>
    <col min="6" max="6" width="19.453125" style="37" customWidth="1"/>
    <col min="7" max="7" width="15.453125" style="37" customWidth="1"/>
    <col min="8" max="256" width="11.453125" style="37"/>
    <col min="257" max="257" width="5.81640625" style="37" customWidth="1"/>
    <col min="258" max="258" width="30.81640625" style="37" customWidth="1"/>
    <col min="259" max="259" width="19.7265625" style="37" customWidth="1"/>
    <col min="260" max="260" width="18.54296875" style="37" customWidth="1"/>
    <col min="261" max="261" width="22.7265625" style="37" customWidth="1"/>
    <col min="262" max="262" width="19.453125" style="37" customWidth="1"/>
    <col min="263" max="263" width="15.453125" style="37" customWidth="1"/>
    <col min="264" max="512" width="11.453125" style="37"/>
    <col min="513" max="513" width="5.81640625" style="37" customWidth="1"/>
    <col min="514" max="514" width="30.81640625" style="37" customWidth="1"/>
    <col min="515" max="515" width="19.7265625" style="37" customWidth="1"/>
    <col min="516" max="516" width="18.54296875" style="37" customWidth="1"/>
    <col min="517" max="517" width="22.7265625" style="37" customWidth="1"/>
    <col min="518" max="518" width="19.453125" style="37" customWidth="1"/>
    <col min="519" max="519" width="15.453125" style="37" customWidth="1"/>
    <col min="520" max="768" width="11.453125" style="37"/>
    <col min="769" max="769" width="5.81640625" style="37" customWidth="1"/>
    <col min="770" max="770" width="30.81640625" style="37" customWidth="1"/>
    <col min="771" max="771" width="19.7265625" style="37" customWidth="1"/>
    <col min="772" max="772" width="18.54296875" style="37" customWidth="1"/>
    <col min="773" max="773" width="22.7265625" style="37" customWidth="1"/>
    <col min="774" max="774" width="19.453125" style="37" customWidth="1"/>
    <col min="775" max="775" width="15.453125" style="37" customWidth="1"/>
    <col min="776" max="1024" width="11.453125" style="37"/>
    <col min="1025" max="1025" width="5.81640625" style="37" customWidth="1"/>
    <col min="1026" max="1026" width="30.81640625" style="37" customWidth="1"/>
    <col min="1027" max="1027" width="19.7265625" style="37" customWidth="1"/>
    <col min="1028" max="1028" width="18.54296875" style="37" customWidth="1"/>
    <col min="1029" max="1029" width="22.7265625" style="37" customWidth="1"/>
    <col min="1030" max="1030" width="19.453125" style="37" customWidth="1"/>
    <col min="1031" max="1031" width="15.453125" style="37" customWidth="1"/>
    <col min="1032" max="1280" width="11.453125" style="37"/>
    <col min="1281" max="1281" width="5.81640625" style="37" customWidth="1"/>
    <col min="1282" max="1282" width="30.81640625" style="37" customWidth="1"/>
    <col min="1283" max="1283" width="19.7265625" style="37" customWidth="1"/>
    <col min="1284" max="1284" width="18.54296875" style="37" customWidth="1"/>
    <col min="1285" max="1285" width="22.7265625" style="37" customWidth="1"/>
    <col min="1286" max="1286" width="19.453125" style="37" customWidth="1"/>
    <col min="1287" max="1287" width="15.453125" style="37" customWidth="1"/>
    <col min="1288" max="1536" width="11.453125" style="37"/>
    <col min="1537" max="1537" width="5.81640625" style="37" customWidth="1"/>
    <col min="1538" max="1538" width="30.81640625" style="37" customWidth="1"/>
    <col min="1539" max="1539" width="19.7265625" style="37" customWidth="1"/>
    <col min="1540" max="1540" width="18.54296875" style="37" customWidth="1"/>
    <col min="1541" max="1541" width="22.7265625" style="37" customWidth="1"/>
    <col min="1542" max="1542" width="19.453125" style="37" customWidth="1"/>
    <col min="1543" max="1543" width="15.453125" style="37" customWidth="1"/>
    <col min="1544" max="1792" width="11.453125" style="37"/>
    <col min="1793" max="1793" width="5.81640625" style="37" customWidth="1"/>
    <col min="1794" max="1794" width="30.81640625" style="37" customWidth="1"/>
    <col min="1795" max="1795" width="19.7265625" style="37" customWidth="1"/>
    <col min="1796" max="1796" width="18.54296875" style="37" customWidth="1"/>
    <col min="1797" max="1797" width="22.7265625" style="37" customWidth="1"/>
    <col min="1798" max="1798" width="19.453125" style="37" customWidth="1"/>
    <col min="1799" max="1799" width="15.453125" style="37" customWidth="1"/>
    <col min="1800" max="2048" width="11.453125" style="37"/>
    <col min="2049" max="2049" width="5.81640625" style="37" customWidth="1"/>
    <col min="2050" max="2050" width="30.81640625" style="37" customWidth="1"/>
    <col min="2051" max="2051" width="19.7265625" style="37" customWidth="1"/>
    <col min="2052" max="2052" width="18.54296875" style="37" customWidth="1"/>
    <col min="2053" max="2053" width="22.7265625" style="37" customWidth="1"/>
    <col min="2054" max="2054" width="19.453125" style="37" customWidth="1"/>
    <col min="2055" max="2055" width="15.453125" style="37" customWidth="1"/>
    <col min="2056" max="2304" width="11.453125" style="37"/>
    <col min="2305" max="2305" width="5.81640625" style="37" customWidth="1"/>
    <col min="2306" max="2306" width="30.81640625" style="37" customWidth="1"/>
    <col min="2307" max="2307" width="19.7265625" style="37" customWidth="1"/>
    <col min="2308" max="2308" width="18.54296875" style="37" customWidth="1"/>
    <col min="2309" max="2309" width="22.7265625" style="37" customWidth="1"/>
    <col min="2310" max="2310" width="19.453125" style="37" customWidth="1"/>
    <col min="2311" max="2311" width="15.453125" style="37" customWidth="1"/>
    <col min="2312" max="2560" width="11.453125" style="37"/>
    <col min="2561" max="2561" width="5.81640625" style="37" customWidth="1"/>
    <col min="2562" max="2562" width="30.81640625" style="37" customWidth="1"/>
    <col min="2563" max="2563" width="19.7265625" style="37" customWidth="1"/>
    <col min="2564" max="2564" width="18.54296875" style="37" customWidth="1"/>
    <col min="2565" max="2565" width="22.7265625" style="37" customWidth="1"/>
    <col min="2566" max="2566" width="19.453125" style="37" customWidth="1"/>
    <col min="2567" max="2567" width="15.453125" style="37" customWidth="1"/>
    <col min="2568" max="2816" width="11.453125" style="37"/>
    <col min="2817" max="2817" width="5.81640625" style="37" customWidth="1"/>
    <col min="2818" max="2818" width="30.81640625" style="37" customWidth="1"/>
    <col min="2819" max="2819" width="19.7265625" style="37" customWidth="1"/>
    <col min="2820" max="2820" width="18.54296875" style="37" customWidth="1"/>
    <col min="2821" max="2821" width="22.7265625" style="37" customWidth="1"/>
    <col min="2822" max="2822" width="19.453125" style="37" customWidth="1"/>
    <col min="2823" max="2823" width="15.453125" style="37" customWidth="1"/>
    <col min="2824" max="3072" width="11.453125" style="37"/>
    <col min="3073" max="3073" width="5.81640625" style="37" customWidth="1"/>
    <col min="3074" max="3074" width="30.81640625" style="37" customWidth="1"/>
    <col min="3075" max="3075" width="19.7265625" style="37" customWidth="1"/>
    <col min="3076" max="3076" width="18.54296875" style="37" customWidth="1"/>
    <col min="3077" max="3077" width="22.7265625" style="37" customWidth="1"/>
    <col min="3078" max="3078" width="19.453125" style="37" customWidth="1"/>
    <col min="3079" max="3079" width="15.453125" style="37" customWidth="1"/>
    <col min="3080" max="3328" width="11.453125" style="37"/>
    <col min="3329" max="3329" width="5.81640625" style="37" customWidth="1"/>
    <col min="3330" max="3330" width="30.81640625" style="37" customWidth="1"/>
    <col min="3331" max="3331" width="19.7265625" style="37" customWidth="1"/>
    <col min="3332" max="3332" width="18.54296875" style="37" customWidth="1"/>
    <col min="3333" max="3333" width="22.7265625" style="37" customWidth="1"/>
    <col min="3334" max="3334" width="19.453125" style="37" customWidth="1"/>
    <col min="3335" max="3335" width="15.453125" style="37" customWidth="1"/>
    <col min="3336" max="3584" width="11.453125" style="37"/>
    <col min="3585" max="3585" width="5.81640625" style="37" customWidth="1"/>
    <col min="3586" max="3586" width="30.81640625" style="37" customWidth="1"/>
    <col min="3587" max="3587" width="19.7265625" style="37" customWidth="1"/>
    <col min="3588" max="3588" width="18.54296875" style="37" customWidth="1"/>
    <col min="3589" max="3589" width="22.7265625" style="37" customWidth="1"/>
    <col min="3590" max="3590" width="19.453125" style="37" customWidth="1"/>
    <col min="3591" max="3591" width="15.453125" style="37" customWidth="1"/>
    <col min="3592" max="3840" width="11.453125" style="37"/>
    <col min="3841" max="3841" width="5.81640625" style="37" customWidth="1"/>
    <col min="3842" max="3842" width="30.81640625" style="37" customWidth="1"/>
    <col min="3843" max="3843" width="19.7265625" style="37" customWidth="1"/>
    <col min="3844" max="3844" width="18.54296875" style="37" customWidth="1"/>
    <col min="3845" max="3845" width="22.7265625" style="37" customWidth="1"/>
    <col min="3846" max="3846" width="19.453125" style="37" customWidth="1"/>
    <col min="3847" max="3847" width="15.453125" style="37" customWidth="1"/>
    <col min="3848" max="4096" width="11.453125" style="37"/>
    <col min="4097" max="4097" width="5.81640625" style="37" customWidth="1"/>
    <col min="4098" max="4098" width="30.81640625" style="37" customWidth="1"/>
    <col min="4099" max="4099" width="19.7265625" style="37" customWidth="1"/>
    <col min="4100" max="4100" width="18.54296875" style="37" customWidth="1"/>
    <col min="4101" max="4101" width="22.7265625" style="37" customWidth="1"/>
    <col min="4102" max="4102" width="19.453125" style="37" customWidth="1"/>
    <col min="4103" max="4103" width="15.453125" style="37" customWidth="1"/>
    <col min="4104" max="4352" width="11.453125" style="37"/>
    <col min="4353" max="4353" width="5.81640625" style="37" customWidth="1"/>
    <col min="4354" max="4354" width="30.81640625" style="37" customWidth="1"/>
    <col min="4355" max="4355" width="19.7265625" style="37" customWidth="1"/>
    <col min="4356" max="4356" width="18.54296875" style="37" customWidth="1"/>
    <col min="4357" max="4357" width="22.7265625" style="37" customWidth="1"/>
    <col min="4358" max="4358" width="19.453125" style="37" customWidth="1"/>
    <col min="4359" max="4359" width="15.453125" style="37" customWidth="1"/>
    <col min="4360" max="4608" width="11.453125" style="37"/>
    <col min="4609" max="4609" width="5.81640625" style="37" customWidth="1"/>
    <col min="4610" max="4610" width="30.81640625" style="37" customWidth="1"/>
    <col min="4611" max="4611" width="19.7265625" style="37" customWidth="1"/>
    <col min="4612" max="4612" width="18.54296875" style="37" customWidth="1"/>
    <col min="4613" max="4613" width="22.7265625" style="37" customWidth="1"/>
    <col min="4614" max="4614" width="19.453125" style="37" customWidth="1"/>
    <col min="4615" max="4615" width="15.453125" style="37" customWidth="1"/>
    <col min="4616" max="4864" width="11.453125" style="37"/>
    <col min="4865" max="4865" width="5.81640625" style="37" customWidth="1"/>
    <col min="4866" max="4866" width="30.81640625" style="37" customWidth="1"/>
    <col min="4867" max="4867" width="19.7265625" style="37" customWidth="1"/>
    <col min="4868" max="4868" width="18.54296875" style="37" customWidth="1"/>
    <col min="4869" max="4869" width="22.7265625" style="37" customWidth="1"/>
    <col min="4870" max="4870" width="19.453125" style="37" customWidth="1"/>
    <col min="4871" max="4871" width="15.453125" style="37" customWidth="1"/>
    <col min="4872" max="5120" width="11.453125" style="37"/>
    <col min="5121" max="5121" width="5.81640625" style="37" customWidth="1"/>
    <col min="5122" max="5122" width="30.81640625" style="37" customWidth="1"/>
    <col min="5123" max="5123" width="19.7265625" style="37" customWidth="1"/>
    <col min="5124" max="5124" width="18.54296875" style="37" customWidth="1"/>
    <col min="5125" max="5125" width="22.7265625" style="37" customWidth="1"/>
    <col min="5126" max="5126" width="19.453125" style="37" customWidth="1"/>
    <col min="5127" max="5127" width="15.453125" style="37" customWidth="1"/>
    <col min="5128" max="5376" width="11.453125" style="37"/>
    <col min="5377" max="5377" width="5.81640625" style="37" customWidth="1"/>
    <col min="5378" max="5378" width="30.81640625" style="37" customWidth="1"/>
    <col min="5379" max="5379" width="19.7265625" style="37" customWidth="1"/>
    <col min="5380" max="5380" width="18.54296875" style="37" customWidth="1"/>
    <col min="5381" max="5381" width="22.7265625" style="37" customWidth="1"/>
    <col min="5382" max="5382" width="19.453125" style="37" customWidth="1"/>
    <col min="5383" max="5383" width="15.453125" style="37" customWidth="1"/>
    <col min="5384" max="5632" width="11.453125" style="37"/>
    <col min="5633" max="5633" width="5.81640625" style="37" customWidth="1"/>
    <col min="5634" max="5634" width="30.81640625" style="37" customWidth="1"/>
    <col min="5635" max="5635" width="19.7265625" style="37" customWidth="1"/>
    <col min="5636" max="5636" width="18.54296875" style="37" customWidth="1"/>
    <col min="5637" max="5637" width="22.7265625" style="37" customWidth="1"/>
    <col min="5638" max="5638" width="19.453125" style="37" customWidth="1"/>
    <col min="5639" max="5639" width="15.453125" style="37" customWidth="1"/>
    <col min="5640" max="5888" width="11.453125" style="37"/>
    <col min="5889" max="5889" width="5.81640625" style="37" customWidth="1"/>
    <col min="5890" max="5890" width="30.81640625" style="37" customWidth="1"/>
    <col min="5891" max="5891" width="19.7265625" style="37" customWidth="1"/>
    <col min="5892" max="5892" width="18.54296875" style="37" customWidth="1"/>
    <col min="5893" max="5893" width="22.7265625" style="37" customWidth="1"/>
    <col min="5894" max="5894" width="19.453125" style="37" customWidth="1"/>
    <col min="5895" max="5895" width="15.453125" style="37" customWidth="1"/>
    <col min="5896" max="6144" width="11.453125" style="37"/>
    <col min="6145" max="6145" width="5.81640625" style="37" customWidth="1"/>
    <col min="6146" max="6146" width="30.81640625" style="37" customWidth="1"/>
    <col min="6147" max="6147" width="19.7265625" style="37" customWidth="1"/>
    <col min="6148" max="6148" width="18.54296875" style="37" customWidth="1"/>
    <col min="6149" max="6149" width="22.7265625" style="37" customWidth="1"/>
    <col min="6150" max="6150" width="19.453125" style="37" customWidth="1"/>
    <col min="6151" max="6151" width="15.453125" style="37" customWidth="1"/>
    <col min="6152" max="6400" width="11.453125" style="37"/>
    <col min="6401" max="6401" width="5.81640625" style="37" customWidth="1"/>
    <col min="6402" max="6402" width="30.81640625" style="37" customWidth="1"/>
    <col min="6403" max="6403" width="19.7265625" style="37" customWidth="1"/>
    <col min="6404" max="6404" width="18.54296875" style="37" customWidth="1"/>
    <col min="6405" max="6405" width="22.7265625" style="37" customWidth="1"/>
    <col min="6406" max="6406" width="19.453125" style="37" customWidth="1"/>
    <col min="6407" max="6407" width="15.453125" style="37" customWidth="1"/>
    <col min="6408" max="6656" width="11.453125" style="37"/>
    <col min="6657" max="6657" width="5.81640625" style="37" customWidth="1"/>
    <col min="6658" max="6658" width="30.81640625" style="37" customWidth="1"/>
    <col min="6659" max="6659" width="19.7265625" style="37" customWidth="1"/>
    <col min="6660" max="6660" width="18.54296875" style="37" customWidth="1"/>
    <col min="6661" max="6661" width="22.7265625" style="37" customWidth="1"/>
    <col min="6662" max="6662" width="19.453125" style="37" customWidth="1"/>
    <col min="6663" max="6663" width="15.453125" style="37" customWidth="1"/>
    <col min="6664" max="6912" width="11.453125" style="37"/>
    <col min="6913" max="6913" width="5.81640625" style="37" customWidth="1"/>
    <col min="6914" max="6914" width="30.81640625" style="37" customWidth="1"/>
    <col min="6915" max="6915" width="19.7265625" style="37" customWidth="1"/>
    <col min="6916" max="6916" width="18.54296875" style="37" customWidth="1"/>
    <col min="6917" max="6917" width="22.7265625" style="37" customWidth="1"/>
    <col min="6918" max="6918" width="19.453125" style="37" customWidth="1"/>
    <col min="6919" max="6919" width="15.453125" style="37" customWidth="1"/>
    <col min="6920" max="7168" width="11.453125" style="37"/>
    <col min="7169" max="7169" width="5.81640625" style="37" customWidth="1"/>
    <col min="7170" max="7170" width="30.81640625" style="37" customWidth="1"/>
    <col min="7171" max="7171" width="19.7265625" style="37" customWidth="1"/>
    <col min="7172" max="7172" width="18.54296875" style="37" customWidth="1"/>
    <col min="7173" max="7173" width="22.7265625" style="37" customWidth="1"/>
    <col min="7174" max="7174" width="19.453125" style="37" customWidth="1"/>
    <col min="7175" max="7175" width="15.453125" style="37" customWidth="1"/>
    <col min="7176" max="7424" width="11.453125" style="37"/>
    <col min="7425" max="7425" width="5.81640625" style="37" customWidth="1"/>
    <col min="7426" max="7426" width="30.81640625" style="37" customWidth="1"/>
    <col min="7427" max="7427" width="19.7265625" style="37" customWidth="1"/>
    <col min="7428" max="7428" width="18.54296875" style="37" customWidth="1"/>
    <col min="7429" max="7429" width="22.7265625" style="37" customWidth="1"/>
    <col min="7430" max="7430" width="19.453125" style="37" customWidth="1"/>
    <col min="7431" max="7431" width="15.453125" style="37" customWidth="1"/>
    <col min="7432" max="7680" width="11.453125" style="37"/>
    <col min="7681" max="7681" width="5.81640625" style="37" customWidth="1"/>
    <col min="7682" max="7682" width="30.81640625" style="37" customWidth="1"/>
    <col min="7683" max="7683" width="19.7265625" style="37" customWidth="1"/>
    <col min="7684" max="7684" width="18.54296875" style="37" customWidth="1"/>
    <col min="7685" max="7685" width="22.7265625" style="37" customWidth="1"/>
    <col min="7686" max="7686" width="19.453125" style="37" customWidth="1"/>
    <col min="7687" max="7687" width="15.453125" style="37" customWidth="1"/>
    <col min="7688" max="7936" width="11.453125" style="37"/>
    <col min="7937" max="7937" width="5.81640625" style="37" customWidth="1"/>
    <col min="7938" max="7938" width="30.81640625" style="37" customWidth="1"/>
    <col min="7939" max="7939" width="19.7265625" style="37" customWidth="1"/>
    <col min="7940" max="7940" width="18.54296875" style="37" customWidth="1"/>
    <col min="7941" max="7941" width="22.7265625" style="37" customWidth="1"/>
    <col min="7942" max="7942" width="19.453125" style="37" customWidth="1"/>
    <col min="7943" max="7943" width="15.453125" style="37" customWidth="1"/>
    <col min="7944" max="8192" width="11.453125" style="37"/>
    <col min="8193" max="8193" width="5.81640625" style="37" customWidth="1"/>
    <col min="8194" max="8194" width="30.81640625" style="37" customWidth="1"/>
    <col min="8195" max="8195" width="19.7265625" style="37" customWidth="1"/>
    <col min="8196" max="8196" width="18.54296875" style="37" customWidth="1"/>
    <col min="8197" max="8197" width="22.7265625" style="37" customWidth="1"/>
    <col min="8198" max="8198" width="19.453125" style="37" customWidth="1"/>
    <col min="8199" max="8199" width="15.453125" style="37" customWidth="1"/>
    <col min="8200" max="8448" width="11.453125" style="37"/>
    <col min="8449" max="8449" width="5.81640625" style="37" customWidth="1"/>
    <col min="8450" max="8450" width="30.81640625" style="37" customWidth="1"/>
    <col min="8451" max="8451" width="19.7265625" style="37" customWidth="1"/>
    <col min="8452" max="8452" width="18.54296875" style="37" customWidth="1"/>
    <col min="8453" max="8453" width="22.7265625" style="37" customWidth="1"/>
    <col min="8454" max="8454" width="19.453125" style="37" customWidth="1"/>
    <col min="8455" max="8455" width="15.453125" style="37" customWidth="1"/>
    <col min="8456" max="8704" width="11.453125" style="37"/>
    <col min="8705" max="8705" width="5.81640625" style="37" customWidth="1"/>
    <col min="8706" max="8706" width="30.81640625" style="37" customWidth="1"/>
    <col min="8707" max="8707" width="19.7265625" style="37" customWidth="1"/>
    <col min="8708" max="8708" width="18.54296875" style="37" customWidth="1"/>
    <col min="8709" max="8709" width="22.7265625" style="37" customWidth="1"/>
    <col min="8710" max="8710" width="19.453125" style="37" customWidth="1"/>
    <col min="8711" max="8711" width="15.453125" style="37" customWidth="1"/>
    <col min="8712" max="8960" width="11.453125" style="37"/>
    <col min="8961" max="8961" width="5.81640625" style="37" customWidth="1"/>
    <col min="8962" max="8962" width="30.81640625" style="37" customWidth="1"/>
    <col min="8963" max="8963" width="19.7265625" style="37" customWidth="1"/>
    <col min="8964" max="8964" width="18.54296875" style="37" customWidth="1"/>
    <col min="8965" max="8965" width="22.7265625" style="37" customWidth="1"/>
    <col min="8966" max="8966" width="19.453125" style="37" customWidth="1"/>
    <col min="8967" max="8967" width="15.453125" style="37" customWidth="1"/>
    <col min="8968" max="9216" width="11.453125" style="37"/>
    <col min="9217" max="9217" width="5.81640625" style="37" customWidth="1"/>
    <col min="9218" max="9218" width="30.81640625" style="37" customWidth="1"/>
    <col min="9219" max="9219" width="19.7265625" style="37" customWidth="1"/>
    <col min="9220" max="9220" width="18.54296875" style="37" customWidth="1"/>
    <col min="9221" max="9221" width="22.7265625" style="37" customWidth="1"/>
    <col min="9222" max="9222" width="19.453125" style="37" customWidth="1"/>
    <col min="9223" max="9223" width="15.453125" style="37" customWidth="1"/>
    <col min="9224" max="9472" width="11.453125" style="37"/>
    <col min="9473" max="9473" width="5.81640625" style="37" customWidth="1"/>
    <col min="9474" max="9474" width="30.81640625" style="37" customWidth="1"/>
    <col min="9475" max="9475" width="19.7265625" style="37" customWidth="1"/>
    <col min="9476" max="9476" width="18.54296875" style="37" customWidth="1"/>
    <col min="9477" max="9477" width="22.7265625" style="37" customWidth="1"/>
    <col min="9478" max="9478" width="19.453125" style="37" customWidth="1"/>
    <col min="9479" max="9479" width="15.453125" style="37" customWidth="1"/>
    <col min="9480" max="9728" width="11.453125" style="37"/>
    <col min="9729" max="9729" width="5.81640625" style="37" customWidth="1"/>
    <col min="9730" max="9730" width="30.81640625" style="37" customWidth="1"/>
    <col min="9731" max="9731" width="19.7265625" style="37" customWidth="1"/>
    <col min="9732" max="9732" width="18.54296875" style="37" customWidth="1"/>
    <col min="9733" max="9733" width="22.7265625" style="37" customWidth="1"/>
    <col min="9734" max="9734" width="19.453125" style="37" customWidth="1"/>
    <col min="9735" max="9735" width="15.453125" style="37" customWidth="1"/>
    <col min="9736" max="9984" width="11.453125" style="37"/>
    <col min="9985" max="9985" width="5.81640625" style="37" customWidth="1"/>
    <col min="9986" max="9986" width="30.81640625" style="37" customWidth="1"/>
    <col min="9987" max="9987" width="19.7265625" style="37" customWidth="1"/>
    <col min="9988" max="9988" width="18.54296875" style="37" customWidth="1"/>
    <col min="9989" max="9989" width="22.7265625" style="37" customWidth="1"/>
    <col min="9990" max="9990" width="19.453125" style="37" customWidth="1"/>
    <col min="9991" max="9991" width="15.453125" style="37" customWidth="1"/>
    <col min="9992" max="10240" width="11.453125" style="37"/>
    <col min="10241" max="10241" width="5.81640625" style="37" customWidth="1"/>
    <col min="10242" max="10242" width="30.81640625" style="37" customWidth="1"/>
    <col min="10243" max="10243" width="19.7265625" style="37" customWidth="1"/>
    <col min="10244" max="10244" width="18.54296875" style="37" customWidth="1"/>
    <col min="10245" max="10245" width="22.7265625" style="37" customWidth="1"/>
    <col min="10246" max="10246" width="19.453125" style="37" customWidth="1"/>
    <col min="10247" max="10247" width="15.453125" style="37" customWidth="1"/>
    <col min="10248" max="10496" width="11.453125" style="37"/>
    <col min="10497" max="10497" width="5.81640625" style="37" customWidth="1"/>
    <col min="10498" max="10498" width="30.81640625" style="37" customWidth="1"/>
    <col min="10499" max="10499" width="19.7265625" style="37" customWidth="1"/>
    <col min="10500" max="10500" width="18.54296875" style="37" customWidth="1"/>
    <col min="10501" max="10501" width="22.7265625" style="37" customWidth="1"/>
    <col min="10502" max="10502" width="19.453125" style="37" customWidth="1"/>
    <col min="10503" max="10503" width="15.453125" style="37" customWidth="1"/>
    <col min="10504" max="10752" width="11.453125" style="37"/>
    <col min="10753" max="10753" width="5.81640625" style="37" customWidth="1"/>
    <col min="10754" max="10754" width="30.81640625" style="37" customWidth="1"/>
    <col min="10755" max="10755" width="19.7265625" style="37" customWidth="1"/>
    <col min="10756" max="10756" width="18.54296875" style="37" customWidth="1"/>
    <col min="10757" max="10757" width="22.7265625" style="37" customWidth="1"/>
    <col min="10758" max="10758" width="19.453125" style="37" customWidth="1"/>
    <col min="10759" max="10759" width="15.453125" style="37" customWidth="1"/>
    <col min="10760" max="11008" width="11.453125" style="37"/>
    <col min="11009" max="11009" width="5.81640625" style="37" customWidth="1"/>
    <col min="11010" max="11010" width="30.81640625" style="37" customWidth="1"/>
    <col min="11011" max="11011" width="19.7265625" style="37" customWidth="1"/>
    <col min="11012" max="11012" width="18.54296875" style="37" customWidth="1"/>
    <col min="11013" max="11013" width="22.7265625" style="37" customWidth="1"/>
    <col min="11014" max="11014" width="19.453125" style="37" customWidth="1"/>
    <col min="11015" max="11015" width="15.453125" style="37" customWidth="1"/>
    <col min="11016" max="11264" width="11.453125" style="37"/>
    <col min="11265" max="11265" width="5.81640625" style="37" customWidth="1"/>
    <col min="11266" max="11266" width="30.81640625" style="37" customWidth="1"/>
    <col min="11267" max="11267" width="19.7265625" style="37" customWidth="1"/>
    <col min="11268" max="11268" width="18.54296875" style="37" customWidth="1"/>
    <col min="11269" max="11269" width="22.7265625" style="37" customWidth="1"/>
    <col min="11270" max="11270" width="19.453125" style="37" customWidth="1"/>
    <col min="11271" max="11271" width="15.453125" style="37" customWidth="1"/>
    <col min="11272" max="11520" width="11.453125" style="37"/>
    <col min="11521" max="11521" width="5.81640625" style="37" customWidth="1"/>
    <col min="11522" max="11522" width="30.81640625" style="37" customWidth="1"/>
    <col min="11523" max="11523" width="19.7265625" style="37" customWidth="1"/>
    <col min="11524" max="11524" width="18.54296875" style="37" customWidth="1"/>
    <col min="11525" max="11525" width="22.7265625" style="37" customWidth="1"/>
    <col min="11526" max="11526" width="19.453125" style="37" customWidth="1"/>
    <col min="11527" max="11527" width="15.453125" style="37" customWidth="1"/>
    <col min="11528" max="11776" width="11.453125" style="37"/>
    <col min="11777" max="11777" width="5.81640625" style="37" customWidth="1"/>
    <col min="11778" max="11778" width="30.81640625" style="37" customWidth="1"/>
    <col min="11779" max="11779" width="19.7265625" style="37" customWidth="1"/>
    <col min="11780" max="11780" width="18.54296875" style="37" customWidth="1"/>
    <col min="11781" max="11781" width="22.7265625" style="37" customWidth="1"/>
    <col min="11782" max="11782" width="19.453125" style="37" customWidth="1"/>
    <col min="11783" max="11783" width="15.453125" style="37" customWidth="1"/>
    <col min="11784" max="12032" width="11.453125" style="37"/>
    <col min="12033" max="12033" width="5.81640625" style="37" customWidth="1"/>
    <col min="12034" max="12034" width="30.81640625" style="37" customWidth="1"/>
    <col min="12035" max="12035" width="19.7265625" style="37" customWidth="1"/>
    <col min="12036" max="12036" width="18.54296875" style="37" customWidth="1"/>
    <col min="12037" max="12037" width="22.7265625" style="37" customWidth="1"/>
    <col min="12038" max="12038" width="19.453125" style="37" customWidth="1"/>
    <col min="12039" max="12039" width="15.453125" style="37" customWidth="1"/>
    <col min="12040" max="12288" width="11.453125" style="37"/>
    <col min="12289" max="12289" width="5.81640625" style="37" customWidth="1"/>
    <col min="12290" max="12290" width="30.81640625" style="37" customWidth="1"/>
    <col min="12291" max="12291" width="19.7265625" style="37" customWidth="1"/>
    <col min="12292" max="12292" width="18.54296875" style="37" customWidth="1"/>
    <col min="12293" max="12293" width="22.7265625" style="37" customWidth="1"/>
    <col min="12294" max="12294" width="19.453125" style="37" customWidth="1"/>
    <col min="12295" max="12295" width="15.453125" style="37" customWidth="1"/>
    <col min="12296" max="12544" width="11.453125" style="37"/>
    <col min="12545" max="12545" width="5.81640625" style="37" customWidth="1"/>
    <col min="12546" max="12546" width="30.81640625" style="37" customWidth="1"/>
    <col min="12547" max="12547" width="19.7265625" style="37" customWidth="1"/>
    <col min="12548" max="12548" width="18.54296875" style="37" customWidth="1"/>
    <col min="12549" max="12549" width="22.7265625" style="37" customWidth="1"/>
    <col min="12550" max="12550" width="19.453125" style="37" customWidth="1"/>
    <col min="12551" max="12551" width="15.453125" style="37" customWidth="1"/>
    <col min="12552" max="12800" width="11.453125" style="37"/>
    <col min="12801" max="12801" width="5.81640625" style="37" customWidth="1"/>
    <col min="12802" max="12802" width="30.81640625" style="37" customWidth="1"/>
    <col min="12803" max="12803" width="19.7265625" style="37" customWidth="1"/>
    <col min="12804" max="12804" width="18.54296875" style="37" customWidth="1"/>
    <col min="12805" max="12805" width="22.7265625" style="37" customWidth="1"/>
    <col min="12806" max="12806" width="19.453125" style="37" customWidth="1"/>
    <col min="12807" max="12807" width="15.453125" style="37" customWidth="1"/>
    <col min="12808" max="13056" width="11.453125" style="37"/>
    <col min="13057" max="13057" width="5.81640625" style="37" customWidth="1"/>
    <col min="13058" max="13058" width="30.81640625" style="37" customWidth="1"/>
    <col min="13059" max="13059" width="19.7265625" style="37" customWidth="1"/>
    <col min="13060" max="13060" width="18.54296875" style="37" customWidth="1"/>
    <col min="13061" max="13061" width="22.7265625" style="37" customWidth="1"/>
    <col min="13062" max="13062" width="19.453125" style="37" customWidth="1"/>
    <col min="13063" max="13063" width="15.453125" style="37" customWidth="1"/>
    <col min="13064" max="13312" width="11.453125" style="37"/>
    <col min="13313" max="13313" width="5.81640625" style="37" customWidth="1"/>
    <col min="13314" max="13314" width="30.81640625" style="37" customWidth="1"/>
    <col min="13315" max="13315" width="19.7265625" style="37" customWidth="1"/>
    <col min="13316" max="13316" width="18.54296875" style="37" customWidth="1"/>
    <col min="13317" max="13317" width="22.7265625" style="37" customWidth="1"/>
    <col min="13318" max="13318" width="19.453125" style="37" customWidth="1"/>
    <col min="13319" max="13319" width="15.453125" style="37" customWidth="1"/>
    <col min="13320" max="13568" width="11.453125" style="37"/>
    <col min="13569" max="13569" width="5.81640625" style="37" customWidth="1"/>
    <col min="13570" max="13570" width="30.81640625" style="37" customWidth="1"/>
    <col min="13571" max="13571" width="19.7265625" style="37" customWidth="1"/>
    <col min="13572" max="13572" width="18.54296875" style="37" customWidth="1"/>
    <col min="13573" max="13573" width="22.7265625" style="37" customWidth="1"/>
    <col min="13574" max="13574" width="19.453125" style="37" customWidth="1"/>
    <col min="13575" max="13575" width="15.453125" style="37" customWidth="1"/>
    <col min="13576" max="13824" width="11.453125" style="37"/>
    <col min="13825" max="13825" width="5.81640625" style="37" customWidth="1"/>
    <col min="13826" max="13826" width="30.81640625" style="37" customWidth="1"/>
    <col min="13827" max="13827" width="19.7265625" style="37" customWidth="1"/>
    <col min="13828" max="13828" width="18.54296875" style="37" customWidth="1"/>
    <col min="13829" max="13829" width="22.7265625" style="37" customWidth="1"/>
    <col min="13830" max="13830" width="19.453125" style="37" customWidth="1"/>
    <col min="13831" max="13831" width="15.453125" style="37" customWidth="1"/>
    <col min="13832" max="14080" width="11.453125" style="37"/>
    <col min="14081" max="14081" width="5.81640625" style="37" customWidth="1"/>
    <col min="14082" max="14082" width="30.81640625" style="37" customWidth="1"/>
    <col min="14083" max="14083" width="19.7265625" style="37" customWidth="1"/>
    <col min="14084" max="14084" width="18.54296875" style="37" customWidth="1"/>
    <col min="14085" max="14085" width="22.7265625" style="37" customWidth="1"/>
    <col min="14086" max="14086" width="19.453125" style="37" customWidth="1"/>
    <col min="14087" max="14087" width="15.453125" style="37" customWidth="1"/>
    <col min="14088" max="14336" width="11.453125" style="37"/>
    <col min="14337" max="14337" width="5.81640625" style="37" customWidth="1"/>
    <col min="14338" max="14338" width="30.81640625" style="37" customWidth="1"/>
    <col min="14339" max="14339" width="19.7265625" style="37" customWidth="1"/>
    <col min="14340" max="14340" width="18.54296875" style="37" customWidth="1"/>
    <col min="14341" max="14341" width="22.7265625" style="37" customWidth="1"/>
    <col min="14342" max="14342" width="19.453125" style="37" customWidth="1"/>
    <col min="14343" max="14343" width="15.453125" style="37" customWidth="1"/>
    <col min="14344" max="14592" width="11.453125" style="37"/>
    <col min="14593" max="14593" width="5.81640625" style="37" customWidth="1"/>
    <col min="14594" max="14594" width="30.81640625" style="37" customWidth="1"/>
    <col min="14595" max="14595" width="19.7265625" style="37" customWidth="1"/>
    <col min="14596" max="14596" width="18.54296875" style="37" customWidth="1"/>
    <col min="14597" max="14597" width="22.7265625" style="37" customWidth="1"/>
    <col min="14598" max="14598" width="19.453125" style="37" customWidth="1"/>
    <col min="14599" max="14599" width="15.453125" style="37" customWidth="1"/>
    <col min="14600" max="14848" width="11.453125" style="37"/>
    <col min="14849" max="14849" width="5.81640625" style="37" customWidth="1"/>
    <col min="14850" max="14850" width="30.81640625" style="37" customWidth="1"/>
    <col min="14851" max="14851" width="19.7265625" style="37" customWidth="1"/>
    <col min="14852" max="14852" width="18.54296875" style="37" customWidth="1"/>
    <col min="14853" max="14853" width="22.7265625" style="37" customWidth="1"/>
    <col min="14854" max="14854" width="19.453125" style="37" customWidth="1"/>
    <col min="14855" max="14855" width="15.453125" style="37" customWidth="1"/>
    <col min="14856" max="15104" width="11.453125" style="37"/>
    <col min="15105" max="15105" width="5.81640625" style="37" customWidth="1"/>
    <col min="15106" max="15106" width="30.81640625" style="37" customWidth="1"/>
    <col min="15107" max="15107" width="19.7265625" style="37" customWidth="1"/>
    <col min="15108" max="15108" width="18.54296875" style="37" customWidth="1"/>
    <col min="15109" max="15109" width="22.7265625" style="37" customWidth="1"/>
    <col min="15110" max="15110" width="19.453125" style="37" customWidth="1"/>
    <col min="15111" max="15111" width="15.453125" style="37" customWidth="1"/>
    <col min="15112" max="15360" width="11.453125" style="37"/>
    <col min="15361" max="15361" width="5.81640625" style="37" customWidth="1"/>
    <col min="15362" max="15362" width="30.81640625" style="37" customWidth="1"/>
    <col min="15363" max="15363" width="19.7265625" style="37" customWidth="1"/>
    <col min="15364" max="15364" width="18.54296875" style="37" customWidth="1"/>
    <col min="15365" max="15365" width="22.7265625" style="37" customWidth="1"/>
    <col min="15366" max="15366" width="19.453125" style="37" customWidth="1"/>
    <col min="15367" max="15367" width="15.453125" style="37" customWidth="1"/>
    <col min="15368" max="15616" width="11.453125" style="37"/>
    <col min="15617" max="15617" width="5.81640625" style="37" customWidth="1"/>
    <col min="15618" max="15618" width="30.81640625" style="37" customWidth="1"/>
    <col min="15619" max="15619" width="19.7265625" style="37" customWidth="1"/>
    <col min="15620" max="15620" width="18.54296875" style="37" customWidth="1"/>
    <col min="15621" max="15621" width="22.7265625" style="37" customWidth="1"/>
    <col min="15622" max="15622" width="19.453125" style="37" customWidth="1"/>
    <col min="15623" max="15623" width="15.453125" style="37" customWidth="1"/>
    <col min="15624" max="15872" width="11.453125" style="37"/>
    <col min="15873" max="15873" width="5.81640625" style="37" customWidth="1"/>
    <col min="15874" max="15874" width="30.81640625" style="37" customWidth="1"/>
    <col min="15875" max="15875" width="19.7265625" style="37" customWidth="1"/>
    <col min="15876" max="15876" width="18.54296875" style="37" customWidth="1"/>
    <col min="15877" max="15877" width="22.7265625" style="37" customWidth="1"/>
    <col min="15878" max="15878" width="19.453125" style="37" customWidth="1"/>
    <col min="15879" max="15879" width="15.453125" style="37" customWidth="1"/>
    <col min="15880" max="16128" width="11.453125" style="37"/>
    <col min="16129" max="16129" width="5.81640625" style="37" customWidth="1"/>
    <col min="16130" max="16130" width="30.81640625" style="37" customWidth="1"/>
    <col min="16131" max="16131" width="19.7265625" style="37" customWidth="1"/>
    <col min="16132" max="16132" width="18.54296875" style="37" customWidth="1"/>
    <col min="16133" max="16133" width="22.7265625" style="37" customWidth="1"/>
    <col min="16134" max="16134" width="19.453125" style="37" customWidth="1"/>
    <col min="16135" max="16135" width="15.453125" style="37" customWidth="1"/>
    <col min="16136" max="16384" width="11.453125" style="37"/>
  </cols>
  <sheetData>
    <row r="3" spans="2:7" ht="20" x14ac:dyDescent="0.35">
      <c r="B3" s="52" t="s">
        <v>130</v>
      </c>
      <c r="C3" s="52"/>
      <c r="D3" s="52"/>
      <c r="E3" s="52"/>
    </row>
    <row r="5" spans="2:7" ht="21" x14ac:dyDescent="0.5">
      <c r="B5" s="53" t="s">
        <v>131</v>
      </c>
      <c r="C5" s="54"/>
      <c r="D5" s="55"/>
      <c r="E5" s="56"/>
      <c r="F5" s="57"/>
    </row>
    <row r="6" spans="2:7" ht="15" thickBot="1" x14ac:dyDescent="0.4">
      <c r="D6" s="56"/>
      <c r="E6" s="56"/>
      <c r="F6" s="57"/>
    </row>
    <row r="7" spans="2:7" ht="50.25" customHeight="1" x14ac:dyDescent="0.35">
      <c r="B7" s="58"/>
      <c r="C7" s="59" t="s">
        <v>132</v>
      </c>
      <c r="D7" s="60" t="s">
        <v>133</v>
      </c>
      <c r="E7" s="60" t="s">
        <v>134</v>
      </c>
      <c r="F7" s="59" t="s">
        <v>135</v>
      </c>
      <c r="G7" s="61" t="s">
        <v>136</v>
      </c>
    </row>
    <row r="8" spans="2:7" x14ac:dyDescent="0.35">
      <c r="B8" s="62" t="s">
        <v>137</v>
      </c>
      <c r="C8" s="63">
        <f>[7]registered!B31</f>
        <v>24</v>
      </c>
      <c r="D8" s="64">
        <v>1650</v>
      </c>
      <c r="E8" s="63">
        <v>6</v>
      </c>
      <c r="F8" s="63">
        <f>COUNTA([7]registered!B96:B103)</f>
        <v>8</v>
      </c>
      <c r="G8" s="65" t="s">
        <v>138</v>
      </c>
    </row>
    <row r="9" spans="2:7" x14ac:dyDescent="0.35">
      <c r="B9" s="62" t="s">
        <v>139</v>
      </c>
      <c r="C9" s="63">
        <f>[7]registered!B57</f>
        <v>18</v>
      </c>
      <c r="D9" s="64">
        <v>1400</v>
      </c>
      <c r="E9" s="63">
        <v>7</v>
      </c>
      <c r="F9" s="63">
        <f>COUNTA([7]registered!B104:B105)</f>
        <v>2</v>
      </c>
      <c r="G9" s="65" t="s">
        <v>140</v>
      </c>
    </row>
    <row r="10" spans="2:7" x14ac:dyDescent="0.35">
      <c r="B10" s="62" t="s">
        <v>61</v>
      </c>
      <c r="C10" s="63">
        <f>[7]registered!B68</f>
        <v>4</v>
      </c>
      <c r="D10" s="64">
        <v>250</v>
      </c>
      <c r="E10" s="63">
        <v>1</v>
      </c>
      <c r="F10" s="63">
        <f>COUNTA([7]registered!B109)</f>
        <v>1</v>
      </c>
      <c r="G10" s="65" t="s">
        <v>141</v>
      </c>
    </row>
    <row r="11" spans="2:7" x14ac:dyDescent="0.35">
      <c r="B11" s="62" t="s">
        <v>142</v>
      </c>
      <c r="C11" s="63">
        <f>[7]registered!B81+[7]registered!B89</f>
        <v>7</v>
      </c>
      <c r="D11" s="64">
        <v>820</v>
      </c>
      <c r="E11" s="63">
        <v>3</v>
      </c>
      <c r="F11" s="63">
        <f>COUNTA([7]registered!B106,[7]registered!B107:B108,[7]registered!B110:B112)</f>
        <v>6</v>
      </c>
      <c r="G11" s="65" t="s">
        <v>143</v>
      </c>
    </row>
    <row r="12" spans="2:7" ht="15" thickBot="1" x14ac:dyDescent="0.4">
      <c r="B12" s="66" t="s">
        <v>144</v>
      </c>
      <c r="C12" s="67">
        <f>SUM(C8:C11)</f>
        <v>53</v>
      </c>
      <c r="D12" s="68">
        <f>SUM(D8:D11)</f>
        <v>4120</v>
      </c>
      <c r="E12" s="67">
        <f>SUM(E8:E11)</f>
        <v>17</v>
      </c>
      <c r="F12" s="67">
        <f>SUM(F8:F11)</f>
        <v>17</v>
      </c>
      <c r="G12" s="69" t="s">
        <v>145</v>
      </c>
    </row>
    <row r="13" spans="2:7" x14ac:dyDescent="0.35">
      <c r="B13" s="70" t="s">
        <v>146</v>
      </c>
      <c r="F13" s="57"/>
    </row>
    <row r="14" spans="2:7" x14ac:dyDescent="0.35">
      <c r="B14" s="70" t="s">
        <v>147</v>
      </c>
      <c r="C14" s="71"/>
    </row>
    <row r="15" spans="2:7" x14ac:dyDescent="0.35">
      <c r="C15" s="71"/>
    </row>
    <row r="16" spans="2:7" ht="21" x14ac:dyDescent="0.5">
      <c r="B16" s="72" t="s">
        <v>148</v>
      </c>
    </row>
    <row r="17" spans="1:6" ht="21" x14ac:dyDescent="0.5">
      <c r="B17" s="73" t="s">
        <v>149</v>
      </c>
    </row>
    <row r="18" spans="1:6" x14ac:dyDescent="0.35">
      <c r="B18" s="73"/>
    </row>
    <row r="19" spans="1:6" ht="21" x14ac:dyDescent="0.5">
      <c r="B19" s="72" t="s">
        <v>150</v>
      </c>
    </row>
    <row r="20" spans="1:6" ht="21" x14ac:dyDescent="0.5">
      <c r="B20" s="73" t="s">
        <v>151</v>
      </c>
    </row>
    <row r="23" spans="1:6" x14ac:dyDescent="0.35">
      <c r="F23"/>
    </row>
    <row r="24" spans="1:6" x14ac:dyDescent="0.35">
      <c r="F24"/>
    </row>
    <row r="25" spans="1:6" x14ac:dyDescent="0.35">
      <c r="A25"/>
      <c r="F25"/>
    </row>
    <row r="26" spans="1:6" x14ac:dyDescent="0.35">
      <c r="A26"/>
      <c r="F26"/>
    </row>
    <row r="27" spans="1:6" x14ac:dyDescent="0.35">
      <c r="A27"/>
      <c r="F27"/>
    </row>
    <row r="28" spans="1:6" x14ac:dyDescent="0.35">
      <c r="A28"/>
    </row>
    <row r="29" spans="1:6" x14ac:dyDescent="0.35">
      <c r="A29"/>
    </row>
    <row r="30" spans="1:6" x14ac:dyDescent="0.35">
      <c r="A30"/>
    </row>
    <row r="31" spans="1:6" x14ac:dyDescent="0.35">
      <c r="A31"/>
    </row>
    <row r="32" spans="1:6" x14ac:dyDescent="0.35">
      <c r="A32"/>
    </row>
    <row r="33" spans="1:1" x14ac:dyDescent="0.35">
      <c r="A33"/>
    </row>
    <row r="34" spans="1:1" x14ac:dyDescent="0.35">
      <c r="A34"/>
    </row>
    <row r="35" spans="1:1" x14ac:dyDescent="0.35">
      <c r="A35"/>
    </row>
    <row r="36" spans="1:1" x14ac:dyDescent="0.35">
      <c r="A36"/>
    </row>
    <row r="37" spans="1:1" x14ac:dyDescent="0.35">
      <c r="A37"/>
    </row>
    <row r="38" spans="1:1" x14ac:dyDescent="0.35">
      <c r="A38"/>
    </row>
    <row r="39" spans="1:1" x14ac:dyDescent="0.35">
      <c r="A39"/>
    </row>
    <row r="40" spans="1:1" x14ac:dyDescent="0.35">
      <c r="A40"/>
    </row>
    <row r="41" spans="1:1" x14ac:dyDescent="0.35">
      <c r="A41"/>
    </row>
    <row r="42" spans="1:1" x14ac:dyDescent="0.35">
      <c r="A42"/>
    </row>
    <row r="43" spans="1:1" x14ac:dyDescent="0.35">
      <c r="A43"/>
    </row>
    <row r="44" spans="1:1" x14ac:dyDescent="0.35">
      <c r="A44"/>
    </row>
    <row r="45" spans="1:1" x14ac:dyDescent="0.35">
      <c r="A45"/>
    </row>
    <row r="46" spans="1:1" x14ac:dyDescent="0.35">
      <c r="A46"/>
    </row>
    <row r="47" spans="1:1" x14ac:dyDescent="0.35">
      <c r="A47"/>
    </row>
    <row r="48" spans="1:1" x14ac:dyDescent="0.35">
      <c r="A48"/>
    </row>
    <row r="49" spans="1:1" x14ac:dyDescent="0.35">
      <c r="A49"/>
    </row>
    <row r="50" spans="1:1" x14ac:dyDescent="0.35">
      <c r="A50"/>
    </row>
    <row r="51" spans="1:1" x14ac:dyDescent="0.35">
      <c r="A51"/>
    </row>
    <row r="52" spans="1:1" x14ac:dyDescent="0.35">
      <c r="A52"/>
    </row>
    <row r="53" spans="1:1" x14ac:dyDescent="0.35">
      <c r="A53"/>
    </row>
    <row r="54" spans="1:1" x14ac:dyDescent="0.35">
      <c r="A54"/>
    </row>
    <row r="55" spans="1:1" x14ac:dyDescent="0.35">
      <c r="A55"/>
    </row>
    <row r="56" spans="1:1" x14ac:dyDescent="0.35">
      <c r="A56"/>
    </row>
    <row r="57" spans="1:1" x14ac:dyDescent="0.35">
      <c r="A57"/>
    </row>
    <row r="58" spans="1:1" x14ac:dyDescent="0.35">
      <c r="A58"/>
    </row>
    <row r="59" spans="1:1" x14ac:dyDescent="0.35">
      <c r="A59"/>
    </row>
    <row r="60" spans="1:1" x14ac:dyDescent="0.35">
      <c r="A60"/>
    </row>
    <row r="61" spans="1:1" x14ac:dyDescent="0.35">
      <c r="A61"/>
    </row>
    <row r="62" spans="1:1" x14ac:dyDescent="0.35">
      <c r="A62"/>
    </row>
    <row r="63" spans="1:1" x14ac:dyDescent="0.35">
      <c r="A63"/>
    </row>
    <row r="64" spans="1:1" x14ac:dyDescent="0.35">
      <c r="A64"/>
    </row>
    <row r="65" spans="1:1" x14ac:dyDescent="0.35">
      <c r="A65"/>
    </row>
    <row r="66" spans="1:1" x14ac:dyDescent="0.35">
      <c r="A66"/>
    </row>
    <row r="67" spans="1:1" x14ac:dyDescent="0.35">
      <c r="A67"/>
    </row>
    <row r="68" spans="1:1" x14ac:dyDescent="0.35">
      <c r="A68"/>
    </row>
    <row r="69" spans="1:1" x14ac:dyDescent="0.35">
      <c r="A69"/>
    </row>
    <row r="70" spans="1:1" x14ac:dyDescent="0.35">
      <c r="A70"/>
    </row>
    <row r="71" spans="1:1" x14ac:dyDescent="0.35">
      <c r="A71"/>
    </row>
    <row r="72" spans="1:1" x14ac:dyDescent="0.35">
      <c r="A72"/>
    </row>
    <row r="73" spans="1:1" x14ac:dyDescent="0.35">
      <c r="A73"/>
    </row>
    <row r="74" spans="1:1" x14ac:dyDescent="0.35">
      <c r="A74"/>
    </row>
    <row r="75" spans="1:1" x14ac:dyDescent="0.35">
      <c r="A75"/>
    </row>
    <row r="76" spans="1:1" x14ac:dyDescent="0.35">
      <c r="A76"/>
    </row>
    <row r="77" spans="1:1" x14ac:dyDescent="0.35">
      <c r="A77"/>
    </row>
    <row r="78" spans="1:1" x14ac:dyDescent="0.35">
      <c r="A78"/>
    </row>
    <row r="79" spans="1:1" x14ac:dyDescent="0.35">
      <c r="A79"/>
    </row>
    <row r="80" spans="1:1" x14ac:dyDescent="0.35">
      <c r="A80"/>
    </row>
    <row r="81" spans="1:1" x14ac:dyDescent="0.35">
      <c r="A81"/>
    </row>
    <row r="82" spans="1:1" x14ac:dyDescent="0.35">
      <c r="A82"/>
    </row>
    <row r="83" spans="1:1" x14ac:dyDescent="0.35">
      <c r="A83"/>
    </row>
    <row r="84" spans="1:1" x14ac:dyDescent="0.35">
      <c r="A84"/>
    </row>
    <row r="85" spans="1:1" x14ac:dyDescent="0.35">
      <c r="A85"/>
    </row>
    <row r="86" spans="1:1" x14ac:dyDescent="0.35">
      <c r="A86"/>
    </row>
    <row r="87" spans="1:1" x14ac:dyDescent="0.35">
      <c r="A87"/>
    </row>
    <row r="88" spans="1:1" x14ac:dyDescent="0.35">
      <c r="A88"/>
    </row>
    <row r="89" spans="1:1" x14ac:dyDescent="0.35">
      <c r="A89"/>
    </row>
    <row r="90" spans="1:1" x14ac:dyDescent="0.35">
      <c r="A90"/>
    </row>
    <row r="91" spans="1:1" x14ac:dyDescent="0.35">
      <c r="A91"/>
    </row>
    <row r="92" spans="1:1" x14ac:dyDescent="0.35">
      <c r="A92"/>
    </row>
    <row r="93" spans="1:1" x14ac:dyDescent="0.35">
      <c r="A93"/>
    </row>
    <row r="94" spans="1:1" x14ac:dyDescent="0.35">
      <c r="A94"/>
    </row>
    <row r="95" spans="1:1" x14ac:dyDescent="0.35">
      <c r="A95"/>
    </row>
    <row r="96" spans="1:1" x14ac:dyDescent="0.35">
      <c r="A96"/>
    </row>
    <row r="97" spans="1:1" x14ac:dyDescent="0.35">
      <c r="A97"/>
    </row>
    <row r="98" spans="1:1" x14ac:dyDescent="0.35">
      <c r="A98"/>
    </row>
    <row r="99" spans="1:1" x14ac:dyDescent="0.35">
      <c r="A99"/>
    </row>
    <row r="100" spans="1:1" x14ac:dyDescent="0.35">
      <c r="A100"/>
    </row>
    <row r="101" spans="1:1" x14ac:dyDescent="0.35">
      <c r="A101"/>
    </row>
    <row r="102" spans="1:1" x14ac:dyDescent="0.35">
      <c r="A102"/>
    </row>
    <row r="103" spans="1:1" x14ac:dyDescent="0.35">
      <c r="A103"/>
    </row>
    <row r="104" spans="1:1" x14ac:dyDescent="0.35">
      <c r="A104"/>
    </row>
    <row r="105" spans="1:1" x14ac:dyDescent="0.35">
      <c r="A105"/>
    </row>
    <row r="106" spans="1:1" x14ac:dyDescent="0.35">
      <c r="A106"/>
    </row>
    <row r="107" spans="1:1" x14ac:dyDescent="0.35">
      <c r="A107"/>
    </row>
    <row r="108" spans="1:1" x14ac:dyDescent="0.35">
      <c r="A108"/>
    </row>
    <row r="109" spans="1:1" x14ac:dyDescent="0.35">
      <c r="A109"/>
    </row>
    <row r="110" spans="1:1" x14ac:dyDescent="0.35">
      <c r="A110"/>
    </row>
    <row r="111" spans="1:1" x14ac:dyDescent="0.35">
      <c r="A111"/>
    </row>
    <row r="112" spans="1:1" x14ac:dyDescent="0.35">
      <c r="A112"/>
    </row>
    <row r="113" spans="1:1" x14ac:dyDescent="0.35">
      <c r="A113"/>
    </row>
    <row r="114" spans="1:1" x14ac:dyDescent="0.35">
      <c r="A114"/>
    </row>
    <row r="115" spans="1:1" x14ac:dyDescent="0.35">
      <c r="A115"/>
    </row>
    <row r="116" spans="1:1" x14ac:dyDescent="0.35">
      <c r="A116"/>
    </row>
    <row r="117" spans="1:1" x14ac:dyDescent="0.35">
      <c r="A117"/>
    </row>
    <row r="118" spans="1:1" x14ac:dyDescent="0.35">
      <c r="A118"/>
    </row>
    <row r="119" spans="1:1" x14ac:dyDescent="0.35">
      <c r="A119"/>
    </row>
    <row r="120" spans="1:1" x14ac:dyDescent="0.35">
      <c r="A120"/>
    </row>
    <row r="121" spans="1:1" x14ac:dyDescent="0.35">
      <c r="A121"/>
    </row>
    <row r="122" spans="1:1" x14ac:dyDescent="0.35">
      <c r="A122"/>
    </row>
    <row r="123" spans="1:1" x14ac:dyDescent="0.35">
      <c r="A123"/>
    </row>
    <row r="124" spans="1:1" x14ac:dyDescent="0.35">
      <c r="A124"/>
    </row>
    <row r="125" spans="1:1" x14ac:dyDescent="0.35">
      <c r="A125"/>
    </row>
    <row r="126" spans="1:1" x14ac:dyDescent="0.35">
      <c r="A126"/>
    </row>
    <row r="127" spans="1:1" x14ac:dyDescent="0.35">
      <c r="A127"/>
    </row>
    <row r="128" spans="1:1" x14ac:dyDescent="0.35">
      <c r="A128"/>
    </row>
    <row r="129" spans="1:1" x14ac:dyDescent="0.35">
      <c r="A129"/>
    </row>
    <row r="130" spans="1:1" x14ac:dyDescent="0.35">
      <c r="A130"/>
    </row>
    <row r="131" spans="1:1" x14ac:dyDescent="0.35">
      <c r="A131"/>
    </row>
    <row r="132" spans="1:1" x14ac:dyDescent="0.35">
      <c r="A132"/>
    </row>
    <row r="133" spans="1:1" x14ac:dyDescent="0.35">
      <c r="A133"/>
    </row>
    <row r="134" spans="1:1" x14ac:dyDescent="0.35">
      <c r="A134"/>
    </row>
    <row r="135" spans="1:1" x14ac:dyDescent="0.35">
      <c r="A135"/>
    </row>
    <row r="136" spans="1:1" x14ac:dyDescent="0.35">
      <c r="A136"/>
    </row>
    <row r="137" spans="1:1" x14ac:dyDescent="0.35">
      <c r="A137"/>
    </row>
    <row r="138" spans="1:1" x14ac:dyDescent="0.35">
      <c r="A138"/>
    </row>
    <row r="139" spans="1:1" x14ac:dyDescent="0.35">
      <c r="A139"/>
    </row>
    <row r="140" spans="1:1" x14ac:dyDescent="0.35">
      <c r="A140"/>
    </row>
    <row r="141" spans="1:1" x14ac:dyDescent="0.35">
      <c r="A141"/>
    </row>
    <row r="142" spans="1:1" x14ac:dyDescent="0.35">
      <c r="A142"/>
    </row>
    <row r="143" spans="1:1" x14ac:dyDescent="0.35">
      <c r="A143"/>
    </row>
    <row r="144" spans="1:1" x14ac:dyDescent="0.35">
      <c r="A144"/>
    </row>
    <row r="145" spans="1:1" x14ac:dyDescent="0.35">
      <c r="A145"/>
    </row>
    <row r="146" spans="1:1" x14ac:dyDescent="0.35">
      <c r="A146"/>
    </row>
    <row r="147" spans="1:1" x14ac:dyDescent="0.35">
      <c r="A147"/>
    </row>
    <row r="148" spans="1:1" x14ac:dyDescent="0.35">
      <c r="A148"/>
    </row>
    <row r="149" spans="1:1" x14ac:dyDescent="0.35">
      <c r="A149"/>
    </row>
    <row r="150" spans="1:1" x14ac:dyDescent="0.35">
      <c r="A150"/>
    </row>
    <row r="151" spans="1:1" x14ac:dyDescent="0.35">
      <c r="A151"/>
    </row>
    <row r="152" spans="1:1" x14ac:dyDescent="0.35">
      <c r="A152"/>
    </row>
    <row r="153" spans="1:1" x14ac:dyDescent="0.35">
      <c r="A153"/>
    </row>
    <row r="154" spans="1:1" x14ac:dyDescent="0.35">
      <c r="A154"/>
    </row>
    <row r="155" spans="1:1" x14ac:dyDescent="0.35">
      <c r="A155"/>
    </row>
    <row r="156" spans="1:1" x14ac:dyDescent="0.35">
      <c r="A156"/>
    </row>
    <row r="157" spans="1:1" x14ac:dyDescent="0.35">
      <c r="A157"/>
    </row>
    <row r="158" spans="1:1" x14ac:dyDescent="0.35">
      <c r="A158"/>
    </row>
    <row r="159" spans="1:1" x14ac:dyDescent="0.35">
      <c r="A159"/>
    </row>
    <row r="160" spans="1:1" x14ac:dyDescent="0.35">
      <c r="A160"/>
    </row>
    <row r="161" spans="1:1" x14ac:dyDescent="0.35">
      <c r="A161"/>
    </row>
    <row r="162" spans="1:1" x14ac:dyDescent="0.35">
      <c r="A162"/>
    </row>
    <row r="163" spans="1:1" x14ac:dyDescent="0.35">
      <c r="A163"/>
    </row>
    <row r="164" spans="1:1" x14ac:dyDescent="0.35">
      <c r="A164"/>
    </row>
    <row r="165" spans="1:1" x14ac:dyDescent="0.35">
      <c r="A165"/>
    </row>
    <row r="166" spans="1:1" x14ac:dyDescent="0.35">
      <c r="A166"/>
    </row>
    <row r="167" spans="1:1" x14ac:dyDescent="0.35">
      <c r="A167"/>
    </row>
    <row r="168" spans="1:1" x14ac:dyDescent="0.35">
      <c r="A168"/>
    </row>
    <row r="169" spans="1:1" x14ac:dyDescent="0.35">
      <c r="A169"/>
    </row>
    <row r="170" spans="1:1" x14ac:dyDescent="0.35">
      <c r="A170"/>
    </row>
    <row r="171" spans="1:1" x14ac:dyDescent="0.35">
      <c r="A171"/>
    </row>
    <row r="172" spans="1:1" x14ac:dyDescent="0.35">
      <c r="A172"/>
    </row>
    <row r="173" spans="1:1" x14ac:dyDescent="0.35">
      <c r="A173"/>
    </row>
    <row r="174" spans="1:1" x14ac:dyDescent="0.35">
      <c r="A174"/>
    </row>
    <row r="175" spans="1:1" x14ac:dyDescent="0.35">
      <c r="A175"/>
    </row>
    <row r="176" spans="1:1" x14ac:dyDescent="0.35">
      <c r="A176"/>
    </row>
    <row r="177" spans="1:1" x14ac:dyDescent="0.35">
      <c r="A177"/>
    </row>
    <row r="178" spans="1:1" x14ac:dyDescent="0.35">
      <c r="A178"/>
    </row>
    <row r="179" spans="1:1" x14ac:dyDescent="0.35">
      <c r="A179"/>
    </row>
    <row r="180" spans="1:1" x14ac:dyDescent="0.35">
      <c r="A180"/>
    </row>
    <row r="181" spans="1:1" x14ac:dyDescent="0.35">
      <c r="A181"/>
    </row>
    <row r="182" spans="1:1" x14ac:dyDescent="0.35">
      <c r="A182"/>
    </row>
    <row r="183" spans="1:1" x14ac:dyDescent="0.35">
      <c r="A183"/>
    </row>
    <row r="184" spans="1:1" x14ac:dyDescent="0.35">
      <c r="A184"/>
    </row>
    <row r="185" spans="1:1" x14ac:dyDescent="0.35">
      <c r="A185"/>
    </row>
    <row r="186" spans="1:1" x14ac:dyDescent="0.35">
      <c r="A186"/>
    </row>
    <row r="187" spans="1:1" x14ac:dyDescent="0.35">
      <c r="A187"/>
    </row>
    <row r="188" spans="1:1" x14ac:dyDescent="0.35">
      <c r="A188"/>
    </row>
    <row r="189" spans="1:1" x14ac:dyDescent="0.35">
      <c r="A189"/>
    </row>
    <row r="190" spans="1:1" x14ac:dyDescent="0.35">
      <c r="A190"/>
    </row>
    <row r="191" spans="1:1" x14ac:dyDescent="0.35">
      <c r="A191"/>
    </row>
    <row r="192" spans="1:1" x14ac:dyDescent="0.35">
      <c r="A192"/>
    </row>
    <row r="193" spans="1:1" x14ac:dyDescent="0.35">
      <c r="A193"/>
    </row>
    <row r="194" spans="1:1" x14ac:dyDescent="0.35">
      <c r="A194"/>
    </row>
    <row r="195" spans="1:1" x14ac:dyDescent="0.35">
      <c r="A195"/>
    </row>
    <row r="196" spans="1:1" x14ac:dyDescent="0.35">
      <c r="A196"/>
    </row>
    <row r="197" spans="1:1" x14ac:dyDescent="0.35">
      <c r="A197"/>
    </row>
    <row r="198" spans="1:1" x14ac:dyDescent="0.35">
      <c r="A198"/>
    </row>
    <row r="199" spans="1:1" x14ac:dyDescent="0.35">
      <c r="A199"/>
    </row>
    <row r="200" spans="1:1" x14ac:dyDescent="0.35">
      <c r="A200"/>
    </row>
    <row r="201" spans="1:1" x14ac:dyDescent="0.35">
      <c r="A201"/>
    </row>
    <row r="202" spans="1:1" x14ac:dyDescent="0.35">
      <c r="A202"/>
    </row>
    <row r="203" spans="1:1" x14ac:dyDescent="0.35">
      <c r="A203"/>
    </row>
    <row r="204" spans="1:1" x14ac:dyDescent="0.35">
      <c r="A204"/>
    </row>
    <row r="205" spans="1:1" x14ac:dyDescent="0.35">
      <c r="A205"/>
    </row>
    <row r="206" spans="1:1" x14ac:dyDescent="0.35">
      <c r="A206"/>
    </row>
    <row r="207" spans="1:1" x14ac:dyDescent="0.35">
      <c r="A207"/>
    </row>
    <row r="208" spans="1:1" x14ac:dyDescent="0.35">
      <c r="A208"/>
    </row>
    <row r="209" spans="1:1" x14ac:dyDescent="0.35">
      <c r="A209"/>
    </row>
    <row r="210" spans="1:1" x14ac:dyDescent="0.35">
      <c r="A210"/>
    </row>
    <row r="211" spans="1:1" x14ac:dyDescent="0.35">
      <c r="A211"/>
    </row>
    <row r="212" spans="1:1" x14ac:dyDescent="0.35">
      <c r="A212"/>
    </row>
    <row r="213" spans="1:1" x14ac:dyDescent="0.35">
      <c r="A213"/>
    </row>
    <row r="214" spans="1:1" x14ac:dyDescent="0.35">
      <c r="A214"/>
    </row>
    <row r="215" spans="1:1" x14ac:dyDescent="0.35">
      <c r="A215"/>
    </row>
    <row r="216" spans="1:1" x14ac:dyDescent="0.35">
      <c r="A216"/>
    </row>
    <row r="217" spans="1:1" x14ac:dyDescent="0.35">
      <c r="A217"/>
    </row>
    <row r="218" spans="1:1" x14ac:dyDescent="0.35">
      <c r="A218"/>
    </row>
    <row r="219" spans="1:1" x14ac:dyDescent="0.35">
      <c r="A219"/>
    </row>
    <row r="220" spans="1:1" x14ac:dyDescent="0.35">
      <c r="A220"/>
    </row>
    <row r="221" spans="1:1" x14ac:dyDescent="0.35">
      <c r="A221"/>
    </row>
    <row r="222" spans="1:1" x14ac:dyDescent="0.35">
      <c r="A222"/>
    </row>
    <row r="223" spans="1:1" x14ac:dyDescent="0.35">
      <c r="A223"/>
    </row>
    <row r="224" spans="1:1" x14ac:dyDescent="0.35">
      <c r="A224"/>
    </row>
    <row r="225" spans="1:1" x14ac:dyDescent="0.35">
      <c r="A225"/>
    </row>
    <row r="226" spans="1:1" x14ac:dyDescent="0.35">
      <c r="A226"/>
    </row>
    <row r="227" spans="1:1" x14ac:dyDescent="0.35">
      <c r="A227"/>
    </row>
    <row r="228" spans="1:1" x14ac:dyDescent="0.35">
      <c r="A228"/>
    </row>
    <row r="229" spans="1:1" x14ac:dyDescent="0.35">
      <c r="A229"/>
    </row>
    <row r="230" spans="1:1" x14ac:dyDescent="0.35">
      <c r="A230"/>
    </row>
    <row r="231" spans="1:1" x14ac:dyDescent="0.35">
      <c r="A231"/>
    </row>
    <row r="232" spans="1:1" x14ac:dyDescent="0.35">
      <c r="A232"/>
    </row>
    <row r="233" spans="1:1" x14ac:dyDescent="0.35">
      <c r="A233"/>
    </row>
    <row r="234" spans="1:1" x14ac:dyDescent="0.35">
      <c r="A234"/>
    </row>
    <row r="235" spans="1:1" x14ac:dyDescent="0.35">
      <c r="A235"/>
    </row>
    <row r="236" spans="1:1" x14ac:dyDescent="0.35">
      <c r="A236"/>
    </row>
    <row r="237" spans="1:1" x14ac:dyDescent="0.35">
      <c r="A237"/>
    </row>
    <row r="238" spans="1:1" x14ac:dyDescent="0.35">
      <c r="A238"/>
    </row>
    <row r="239" spans="1:1" x14ac:dyDescent="0.35">
      <c r="A239"/>
    </row>
    <row r="240" spans="1:1" x14ac:dyDescent="0.35">
      <c r="A240"/>
    </row>
    <row r="241" spans="1:1" x14ac:dyDescent="0.35">
      <c r="A241"/>
    </row>
    <row r="242" spans="1:1" x14ac:dyDescent="0.35">
      <c r="A242"/>
    </row>
    <row r="243" spans="1:1" x14ac:dyDescent="0.35">
      <c r="A243"/>
    </row>
    <row r="244" spans="1:1" x14ac:dyDescent="0.35">
      <c r="A244"/>
    </row>
    <row r="245" spans="1:1" x14ac:dyDescent="0.35">
      <c r="A245"/>
    </row>
    <row r="246" spans="1:1" x14ac:dyDescent="0.35">
      <c r="A246"/>
    </row>
    <row r="247" spans="1:1" x14ac:dyDescent="0.35">
      <c r="A247"/>
    </row>
    <row r="248" spans="1:1" x14ac:dyDescent="0.35">
      <c r="A248"/>
    </row>
    <row r="249" spans="1:1" x14ac:dyDescent="0.35">
      <c r="A249"/>
    </row>
    <row r="250" spans="1:1" x14ac:dyDescent="0.35">
      <c r="A250"/>
    </row>
    <row r="251" spans="1:1" x14ac:dyDescent="0.35">
      <c r="A251"/>
    </row>
    <row r="252" spans="1:1" x14ac:dyDescent="0.35">
      <c r="A252"/>
    </row>
    <row r="253" spans="1:1" x14ac:dyDescent="0.35">
      <c r="A253"/>
    </row>
    <row r="254" spans="1:1" x14ac:dyDescent="0.35">
      <c r="A254"/>
    </row>
    <row r="255" spans="1:1" x14ac:dyDescent="0.35">
      <c r="A255"/>
    </row>
    <row r="256" spans="1:1" x14ac:dyDescent="0.35">
      <c r="A256"/>
    </row>
    <row r="257" spans="1:1" x14ac:dyDescent="0.35">
      <c r="A257"/>
    </row>
    <row r="258" spans="1:1" x14ac:dyDescent="0.35">
      <c r="A258"/>
    </row>
    <row r="259" spans="1:1" x14ac:dyDescent="0.35">
      <c r="A259"/>
    </row>
    <row r="260" spans="1:1" x14ac:dyDescent="0.35">
      <c r="A260"/>
    </row>
    <row r="261" spans="1:1" x14ac:dyDescent="0.35">
      <c r="A261"/>
    </row>
    <row r="262" spans="1:1" x14ac:dyDescent="0.35">
      <c r="A262"/>
    </row>
    <row r="263" spans="1:1" x14ac:dyDescent="0.35">
      <c r="A263"/>
    </row>
    <row r="264" spans="1:1" x14ac:dyDescent="0.35">
      <c r="A264"/>
    </row>
    <row r="265" spans="1:1" x14ac:dyDescent="0.35">
      <c r="A265"/>
    </row>
    <row r="266" spans="1:1" x14ac:dyDescent="0.35">
      <c r="A266"/>
    </row>
    <row r="267" spans="1:1" x14ac:dyDescent="0.35">
      <c r="A267"/>
    </row>
    <row r="268" spans="1:1" x14ac:dyDescent="0.35">
      <c r="A268"/>
    </row>
    <row r="269" spans="1:1" x14ac:dyDescent="0.35">
      <c r="A269"/>
    </row>
    <row r="270" spans="1:1" x14ac:dyDescent="0.35">
      <c r="A270"/>
    </row>
    <row r="271" spans="1:1" x14ac:dyDescent="0.35">
      <c r="A271"/>
    </row>
    <row r="272" spans="1:1" x14ac:dyDescent="0.35">
      <c r="A272"/>
    </row>
    <row r="273" spans="1:1" x14ac:dyDescent="0.35">
      <c r="A273"/>
    </row>
    <row r="274" spans="1:1" x14ac:dyDescent="0.35">
      <c r="A274"/>
    </row>
    <row r="275" spans="1:1" x14ac:dyDescent="0.35">
      <c r="A275"/>
    </row>
    <row r="276" spans="1:1" x14ac:dyDescent="0.35">
      <c r="A276"/>
    </row>
    <row r="277" spans="1:1" x14ac:dyDescent="0.35">
      <c r="A277"/>
    </row>
    <row r="278" spans="1:1" x14ac:dyDescent="0.35">
      <c r="A278"/>
    </row>
    <row r="279" spans="1:1" x14ac:dyDescent="0.35">
      <c r="A279"/>
    </row>
    <row r="280" spans="1:1" x14ac:dyDescent="0.35">
      <c r="A280"/>
    </row>
    <row r="281" spans="1:1" x14ac:dyDescent="0.35">
      <c r="A281"/>
    </row>
    <row r="282" spans="1:1" x14ac:dyDescent="0.35">
      <c r="A282"/>
    </row>
    <row r="283" spans="1:1" x14ac:dyDescent="0.35">
      <c r="A283"/>
    </row>
    <row r="284" spans="1:1" x14ac:dyDescent="0.35">
      <c r="A284"/>
    </row>
    <row r="285" spans="1:1" x14ac:dyDescent="0.35">
      <c r="A285"/>
    </row>
    <row r="286" spans="1:1" x14ac:dyDescent="0.35">
      <c r="A286"/>
    </row>
    <row r="287" spans="1:1" x14ac:dyDescent="0.35">
      <c r="A287"/>
    </row>
    <row r="288" spans="1:1" x14ac:dyDescent="0.35">
      <c r="A288"/>
    </row>
    <row r="289" spans="1:1" x14ac:dyDescent="0.35">
      <c r="A289"/>
    </row>
    <row r="290" spans="1:1" x14ac:dyDescent="0.35">
      <c r="A290"/>
    </row>
    <row r="291" spans="1:1" x14ac:dyDescent="0.35">
      <c r="A291"/>
    </row>
    <row r="292" spans="1:1" x14ac:dyDescent="0.35">
      <c r="A292"/>
    </row>
    <row r="293" spans="1:1" x14ac:dyDescent="0.35">
      <c r="A293"/>
    </row>
    <row r="294" spans="1:1" x14ac:dyDescent="0.35">
      <c r="A294"/>
    </row>
    <row r="295" spans="1:1" x14ac:dyDescent="0.35">
      <c r="A295"/>
    </row>
    <row r="296" spans="1:1" x14ac:dyDescent="0.35">
      <c r="A296"/>
    </row>
    <row r="297" spans="1:1" x14ac:dyDescent="0.35">
      <c r="A297"/>
    </row>
    <row r="298" spans="1:1" x14ac:dyDescent="0.35">
      <c r="A298"/>
    </row>
    <row r="299" spans="1:1" x14ac:dyDescent="0.35">
      <c r="A299"/>
    </row>
    <row r="300" spans="1:1" x14ac:dyDescent="0.35">
      <c r="A300"/>
    </row>
    <row r="301" spans="1:1" x14ac:dyDescent="0.35">
      <c r="A301"/>
    </row>
    <row r="302" spans="1:1" x14ac:dyDescent="0.35">
      <c r="A302"/>
    </row>
    <row r="303" spans="1:1" x14ac:dyDescent="0.35">
      <c r="A303"/>
    </row>
    <row r="304" spans="1:1" x14ac:dyDescent="0.35">
      <c r="A304"/>
    </row>
    <row r="305" spans="1:1" x14ac:dyDescent="0.35">
      <c r="A305"/>
    </row>
    <row r="306" spans="1:1" x14ac:dyDescent="0.35">
      <c r="A306"/>
    </row>
    <row r="307" spans="1:1" x14ac:dyDescent="0.35">
      <c r="A307"/>
    </row>
    <row r="308" spans="1:1" x14ac:dyDescent="0.35">
      <c r="A308"/>
    </row>
    <row r="309" spans="1:1" x14ac:dyDescent="0.35">
      <c r="A309"/>
    </row>
    <row r="310" spans="1:1" x14ac:dyDescent="0.35">
      <c r="A310"/>
    </row>
    <row r="311" spans="1:1" x14ac:dyDescent="0.35">
      <c r="A311"/>
    </row>
    <row r="312" spans="1:1" x14ac:dyDescent="0.35">
      <c r="A312"/>
    </row>
    <row r="313" spans="1:1" x14ac:dyDescent="0.35">
      <c r="A313"/>
    </row>
    <row r="314" spans="1:1" x14ac:dyDescent="0.35">
      <c r="A314"/>
    </row>
    <row r="315" spans="1:1" x14ac:dyDescent="0.35">
      <c r="A315"/>
    </row>
    <row r="316" spans="1:1" x14ac:dyDescent="0.35">
      <c r="A316"/>
    </row>
    <row r="317" spans="1:1" x14ac:dyDescent="0.35">
      <c r="A317"/>
    </row>
    <row r="318" spans="1:1" x14ac:dyDescent="0.35">
      <c r="A318"/>
    </row>
    <row r="319" spans="1:1" x14ac:dyDescent="0.35">
      <c r="A319"/>
    </row>
    <row r="320" spans="1:1" x14ac:dyDescent="0.35">
      <c r="A320"/>
    </row>
    <row r="321" spans="1:1" x14ac:dyDescent="0.35">
      <c r="A321"/>
    </row>
    <row r="322" spans="1:1" x14ac:dyDescent="0.35">
      <c r="A322"/>
    </row>
    <row r="323" spans="1:1" x14ac:dyDescent="0.35">
      <c r="A323"/>
    </row>
    <row r="324" spans="1:1" x14ac:dyDescent="0.35">
      <c r="A324"/>
    </row>
    <row r="325" spans="1:1" x14ac:dyDescent="0.35">
      <c r="A325"/>
    </row>
    <row r="326" spans="1:1" x14ac:dyDescent="0.35">
      <c r="A326"/>
    </row>
    <row r="327" spans="1:1" x14ac:dyDescent="0.35">
      <c r="A327"/>
    </row>
    <row r="328" spans="1:1" x14ac:dyDescent="0.35">
      <c r="A328"/>
    </row>
    <row r="329" spans="1:1" x14ac:dyDescent="0.35">
      <c r="A329"/>
    </row>
    <row r="330" spans="1:1" x14ac:dyDescent="0.35">
      <c r="A330"/>
    </row>
    <row r="331" spans="1:1" x14ac:dyDescent="0.35">
      <c r="A331"/>
    </row>
    <row r="332" spans="1:1" x14ac:dyDescent="0.35">
      <c r="A332"/>
    </row>
    <row r="333" spans="1:1" x14ac:dyDescent="0.35">
      <c r="A333"/>
    </row>
    <row r="334" spans="1:1" x14ac:dyDescent="0.35">
      <c r="A334"/>
    </row>
    <row r="335" spans="1:1" x14ac:dyDescent="0.35">
      <c r="A335"/>
    </row>
    <row r="336" spans="1:1" x14ac:dyDescent="0.35">
      <c r="A336"/>
    </row>
    <row r="337" spans="1:1" x14ac:dyDescent="0.35">
      <c r="A337"/>
    </row>
    <row r="338" spans="1:1" x14ac:dyDescent="0.35">
      <c r="A338"/>
    </row>
    <row r="339" spans="1:1" x14ac:dyDescent="0.35">
      <c r="A339"/>
    </row>
    <row r="340" spans="1:1" x14ac:dyDescent="0.35">
      <c r="A340"/>
    </row>
    <row r="341" spans="1:1" x14ac:dyDescent="0.35">
      <c r="A341"/>
    </row>
    <row r="342" spans="1:1" x14ac:dyDescent="0.35">
      <c r="A342"/>
    </row>
    <row r="343" spans="1:1" x14ac:dyDescent="0.35">
      <c r="A343"/>
    </row>
    <row r="344" spans="1:1" x14ac:dyDescent="0.35">
      <c r="A344"/>
    </row>
    <row r="345" spans="1:1" x14ac:dyDescent="0.35">
      <c r="A345"/>
    </row>
    <row r="346" spans="1:1" x14ac:dyDescent="0.35">
      <c r="A346"/>
    </row>
    <row r="347" spans="1:1" x14ac:dyDescent="0.35">
      <c r="A347"/>
    </row>
    <row r="348" spans="1:1" x14ac:dyDescent="0.35">
      <c r="A348"/>
    </row>
    <row r="349" spans="1:1" x14ac:dyDescent="0.35">
      <c r="A349"/>
    </row>
    <row r="350" spans="1:1" x14ac:dyDescent="0.35">
      <c r="A350"/>
    </row>
    <row r="351" spans="1:1" x14ac:dyDescent="0.35">
      <c r="A351"/>
    </row>
    <row r="352" spans="1:1" x14ac:dyDescent="0.35">
      <c r="A352"/>
    </row>
    <row r="353" spans="1:1" x14ac:dyDescent="0.35">
      <c r="A353"/>
    </row>
    <row r="354" spans="1:1" x14ac:dyDescent="0.35">
      <c r="A354"/>
    </row>
    <row r="355" spans="1:1" x14ac:dyDescent="0.35">
      <c r="A355"/>
    </row>
    <row r="356" spans="1:1" x14ac:dyDescent="0.35">
      <c r="A356"/>
    </row>
    <row r="357" spans="1:1" x14ac:dyDescent="0.35">
      <c r="A357"/>
    </row>
    <row r="358" spans="1:1" x14ac:dyDescent="0.35">
      <c r="A358"/>
    </row>
    <row r="359" spans="1:1" x14ac:dyDescent="0.35">
      <c r="A359"/>
    </row>
    <row r="360" spans="1:1" x14ac:dyDescent="0.35">
      <c r="A360"/>
    </row>
    <row r="361" spans="1:1" x14ac:dyDescent="0.35">
      <c r="A361"/>
    </row>
    <row r="362" spans="1:1" x14ac:dyDescent="0.35">
      <c r="A362"/>
    </row>
    <row r="363" spans="1:1" x14ac:dyDescent="0.35">
      <c r="A363"/>
    </row>
    <row r="364" spans="1:1" x14ac:dyDescent="0.35">
      <c r="A364"/>
    </row>
    <row r="365" spans="1:1" x14ac:dyDescent="0.35">
      <c r="A365"/>
    </row>
    <row r="366" spans="1:1" x14ac:dyDescent="0.35">
      <c r="A366"/>
    </row>
    <row r="367" spans="1:1" x14ac:dyDescent="0.35">
      <c r="A367"/>
    </row>
    <row r="368" spans="1:1" x14ac:dyDescent="0.35">
      <c r="A368"/>
    </row>
    <row r="369" spans="1:1" x14ac:dyDescent="0.35">
      <c r="A369"/>
    </row>
    <row r="370" spans="1:1" x14ac:dyDescent="0.35">
      <c r="A370"/>
    </row>
    <row r="371" spans="1:1" x14ac:dyDescent="0.35">
      <c r="A371"/>
    </row>
    <row r="372" spans="1:1" x14ac:dyDescent="0.35">
      <c r="A372"/>
    </row>
    <row r="373" spans="1:1" x14ac:dyDescent="0.35">
      <c r="A373"/>
    </row>
    <row r="374" spans="1:1" x14ac:dyDescent="0.35">
      <c r="A374"/>
    </row>
    <row r="375" spans="1:1" x14ac:dyDescent="0.35">
      <c r="A375"/>
    </row>
    <row r="376" spans="1:1" x14ac:dyDescent="0.35">
      <c r="A376"/>
    </row>
    <row r="377" spans="1:1" x14ac:dyDescent="0.35">
      <c r="A377"/>
    </row>
    <row r="378" spans="1:1" x14ac:dyDescent="0.35">
      <c r="A378"/>
    </row>
    <row r="379" spans="1:1" x14ac:dyDescent="0.35">
      <c r="A379"/>
    </row>
    <row r="380" spans="1:1" x14ac:dyDescent="0.35">
      <c r="A380"/>
    </row>
    <row r="381" spans="1:1" x14ac:dyDescent="0.35">
      <c r="A381"/>
    </row>
    <row r="382" spans="1:1" x14ac:dyDescent="0.35">
      <c r="A382"/>
    </row>
    <row r="383" spans="1:1" x14ac:dyDescent="0.35">
      <c r="A383"/>
    </row>
    <row r="384" spans="1:1" x14ac:dyDescent="0.35">
      <c r="A384"/>
    </row>
    <row r="385" spans="1:1" x14ac:dyDescent="0.35">
      <c r="A385"/>
    </row>
    <row r="386" spans="1:1" x14ac:dyDescent="0.35">
      <c r="A386"/>
    </row>
    <row r="387" spans="1:1" x14ac:dyDescent="0.35">
      <c r="A387"/>
    </row>
    <row r="388" spans="1:1" x14ac:dyDescent="0.35">
      <c r="A388"/>
    </row>
    <row r="389" spans="1:1" x14ac:dyDescent="0.35">
      <c r="A389"/>
    </row>
    <row r="390" spans="1:1" x14ac:dyDescent="0.35">
      <c r="A390"/>
    </row>
    <row r="391" spans="1:1" x14ac:dyDescent="0.35">
      <c r="A391"/>
    </row>
    <row r="392" spans="1:1" x14ac:dyDescent="0.35">
      <c r="A392"/>
    </row>
    <row r="393" spans="1:1" x14ac:dyDescent="0.35">
      <c r="A393"/>
    </row>
    <row r="394" spans="1:1" x14ac:dyDescent="0.35">
      <c r="A394"/>
    </row>
    <row r="395" spans="1:1" x14ac:dyDescent="0.35">
      <c r="A395"/>
    </row>
    <row r="396" spans="1:1" x14ac:dyDescent="0.35">
      <c r="A396"/>
    </row>
    <row r="397" spans="1:1" x14ac:dyDescent="0.35">
      <c r="A397"/>
    </row>
    <row r="398" spans="1:1" x14ac:dyDescent="0.35">
      <c r="A398"/>
    </row>
    <row r="399" spans="1:1" x14ac:dyDescent="0.35">
      <c r="A399"/>
    </row>
    <row r="400" spans="1:1" x14ac:dyDescent="0.35">
      <c r="A400"/>
    </row>
    <row r="401" spans="1:1" x14ac:dyDescent="0.35">
      <c r="A401"/>
    </row>
    <row r="402" spans="1:1" x14ac:dyDescent="0.35">
      <c r="A402"/>
    </row>
    <row r="403" spans="1:1" x14ac:dyDescent="0.35">
      <c r="A403"/>
    </row>
    <row r="404" spans="1:1" x14ac:dyDescent="0.35">
      <c r="A404"/>
    </row>
    <row r="405" spans="1:1" x14ac:dyDescent="0.35">
      <c r="A405"/>
    </row>
    <row r="406" spans="1:1" x14ac:dyDescent="0.35">
      <c r="A406"/>
    </row>
    <row r="407" spans="1:1" x14ac:dyDescent="0.35">
      <c r="A407"/>
    </row>
    <row r="408" spans="1:1" x14ac:dyDescent="0.35">
      <c r="A408"/>
    </row>
    <row r="409" spans="1:1" x14ac:dyDescent="0.35">
      <c r="A409"/>
    </row>
    <row r="410" spans="1:1" x14ac:dyDescent="0.35">
      <c r="A410"/>
    </row>
    <row r="411" spans="1:1" x14ac:dyDescent="0.35">
      <c r="A411"/>
    </row>
    <row r="412" spans="1:1" x14ac:dyDescent="0.35">
      <c r="A412"/>
    </row>
    <row r="413" spans="1:1" x14ac:dyDescent="0.35">
      <c r="A413"/>
    </row>
    <row r="414" spans="1:1" x14ac:dyDescent="0.35">
      <c r="A414"/>
    </row>
    <row r="415" spans="1:1" x14ac:dyDescent="0.35">
      <c r="A415"/>
    </row>
    <row r="416" spans="1:1" x14ac:dyDescent="0.35">
      <c r="A416"/>
    </row>
    <row r="417" spans="1:1" x14ac:dyDescent="0.35">
      <c r="A417"/>
    </row>
    <row r="418" spans="1:1" x14ac:dyDescent="0.35">
      <c r="A418"/>
    </row>
    <row r="419" spans="1:1" x14ac:dyDescent="0.35">
      <c r="A419"/>
    </row>
    <row r="420" spans="1:1" x14ac:dyDescent="0.35">
      <c r="A420"/>
    </row>
    <row r="421" spans="1:1" x14ac:dyDescent="0.35">
      <c r="A421"/>
    </row>
    <row r="422" spans="1:1" x14ac:dyDescent="0.35">
      <c r="A422"/>
    </row>
    <row r="423" spans="1:1" x14ac:dyDescent="0.35">
      <c r="A423"/>
    </row>
    <row r="424" spans="1:1" x14ac:dyDescent="0.35">
      <c r="A424"/>
    </row>
    <row r="425" spans="1:1" x14ac:dyDescent="0.35">
      <c r="A425"/>
    </row>
    <row r="426" spans="1:1" x14ac:dyDescent="0.35">
      <c r="A426"/>
    </row>
    <row r="427" spans="1:1" x14ac:dyDescent="0.35">
      <c r="A427"/>
    </row>
    <row r="428" spans="1:1" x14ac:dyDescent="0.35">
      <c r="A428"/>
    </row>
    <row r="429" spans="1:1" x14ac:dyDescent="0.35">
      <c r="A429"/>
    </row>
    <row r="430" spans="1:1" x14ac:dyDescent="0.35">
      <c r="A430"/>
    </row>
    <row r="431" spans="1:1" x14ac:dyDescent="0.35">
      <c r="A431"/>
    </row>
    <row r="432" spans="1:1" x14ac:dyDescent="0.35">
      <c r="A432"/>
    </row>
    <row r="433" spans="1:1" x14ac:dyDescent="0.35">
      <c r="A433"/>
    </row>
    <row r="434" spans="1:1" x14ac:dyDescent="0.35">
      <c r="A434"/>
    </row>
    <row r="435" spans="1:1" x14ac:dyDescent="0.35">
      <c r="A435"/>
    </row>
    <row r="436" spans="1:1" x14ac:dyDescent="0.35">
      <c r="A436"/>
    </row>
    <row r="437" spans="1:1" x14ac:dyDescent="0.35">
      <c r="A437"/>
    </row>
    <row r="438" spans="1:1" x14ac:dyDescent="0.35">
      <c r="A438"/>
    </row>
    <row r="439" spans="1:1" x14ac:dyDescent="0.35">
      <c r="A439"/>
    </row>
    <row r="440" spans="1:1" x14ac:dyDescent="0.35">
      <c r="A440"/>
    </row>
    <row r="441" spans="1:1" x14ac:dyDescent="0.35">
      <c r="A441"/>
    </row>
    <row r="442" spans="1:1" x14ac:dyDescent="0.35">
      <c r="A442"/>
    </row>
    <row r="443" spans="1:1" x14ac:dyDescent="0.35">
      <c r="A443"/>
    </row>
    <row r="444" spans="1:1" x14ac:dyDescent="0.35">
      <c r="A444"/>
    </row>
    <row r="445" spans="1:1" x14ac:dyDescent="0.35">
      <c r="A445"/>
    </row>
    <row r="446" spans="1:1" x14ac:dyDescent="0.35">
      <c r="A446"/>
    </row>
    <row r="447" spans="1:1" x14ac:dyDescent="0.35">
      <c r="A447"/>
    </row>
    <row r="448" spans="1:1" x14ac:dyDescent="0.35">
      <c r="A448"/>
    </row>
    <row r="449" spans="1:1" x14ac:dyDescent="0.35">
      <c r="A449"/>
    </row>
    <row r="450" spans="1:1" x14ac:dyDescent="0.35">
      <c r="A450"/>
    </row>
    <row r="451" spans="1:1" x14ac:dyDescent="0.35">
      <c r="A451"/>
    </row>
    <row r="452" spans="1:1" x14ac:dyDescent="0.35">
      <c r="A452"/>
    </row>
    <row r="453" spans="1:1" x14ac:dyDescent="0.35">
      <c r="A453"/>
    </row>
    <row r="454" spans="1:1" x14ac:dyDescent="0.35">
      <c r="A454"/>
    </row>
    <row r="455" spans="1:1" x14ac:dyDescent="0.35">
      <c r="A455"/>
    </row>
    <row r="456" spans="1:1" x14ac:dyDescent="0.35">
      <c r="A456"/>
    </row>
    <row r="457" spans="1:1" x14ac:dyDescent="0.35">
      <c r="A457"/>
    </row>
    <row r="458" spans="1:1" x14ac:dyDescent="0.35">
      <c r="A458"/>
    </row>
    <row r="459" spans="1:1" x14ac:dyDescent="0.35">
      <c r="A459"/>
    </row>
    <row r="460" spans="1:1" x14ac:dyDescent="0.35">
      <c r="A460"/>
    </row>
    <row r="461" spans="1:1" x14ac:dyDescent="0.35">
      <c r="A461"/>
    </row>
    <row r="462" spans="1:1" x14ac:dyDescent="0.35">
      <c r="A462"/>
    </row>
    <row r="463" spans="1:1" x14ac:dyDescent="0.35">
      <c r="A463"/>
    </row>
    <row r="464" spans="1:1" x14ac:dyDescent="0.35">
      <c r="A464"/>
    </row>
    <row r="465" spans="1:1" x14ac:dyDescent="0.35">
      <c r="A465"/>
    </row>
    <row r="466" spans="1:1" x14ac:dyDescent="0.35">
      <c r="A466"/>
    </row>
    <row r="467" spans="1:1" x14ac:dyDescent="0.35">
      <c r="A467"/>
    </row>
    <row r="468" spans="1:1" x14ac:dyDescent="0.35">
      <c r="A468"/>
    </row>
    <row r="469" spans="1:1" x14ac:dyDescent="0.35">
      <c r="A469"/>
    </row>
    <row r="470" spans="1:1" x14ac:dyDescent="0.35">
      <c r="A470"/>
    </row>
    <row r="471" spans="1:1" x14ac:dyDescent="0.35">
      <c r="A471"/>
    </row>
    <row r="472" spans="1:1" x14ac:dyDescent="0.35">
      <c r="A472"/>
    </row>
    <row r="473" spans="1:1" x14ac:dyDescent="0.35">
      <c r="A473"/>
    </row>
    <row r="474" spans="1:1" x14ac:dyDescent="0.35">
      <c r="A474"/>
    </row>
    <row r="475" spans="1:1" x14ac:dyDescent="0.35">
      <c r="A475"/>
    </row>
    <row r="476" spans="1:1" x14ac:dyDescent="0.35">
      <c r="A476"/>
    </row>
    <row r="477" spans="1:1" x14ac:dyDescent="0.35">
      <c r="A477"/>
    </row>
    <row r="478" spans="1:1" x14ac:dyDescent="0.35">
      <c r="A478"/>
    </row>
    <row r="479" spans="1:1" x14ac:dyDescent="0.35">
      <c r="A479"/>
    </row>
    <row r="480" spans="1:1" x14ac:dyDescent="0.35">
      <c r="A480"/>
    </row>
    <row r="481" spans="1:1" x14ac:dyDescent="0.35">
      <c r="A481"/>
    </row>
    <row r="482" spans="1:1" x14ac:dyDescent="0.35">
      <c r="A482"/>
    </row>
    <row r="483" spans="1:1" x14ac:dyDescent="0.35">
      <c r="A483"/>
    </row>
    <row r="484" spans="1:1" x14ac:dyDescent="0.35">
      <c r="A484"/>
    </row>
    <row r="485" spans="1:1" x14ac:dyDescent="0.35">
      <c r="A485"/>
    </row>
    <row r="486" spans="1:1" x14ac:dyDescent="0.35">
      <c r="A486"/>
    </row>
    <row r="487" spans="1:1" x14ac:dyDescent="0.35">
      <c r="A487"/>
    </row>
    <row r="488" spans="1:1" x14ac:dyDescent="0.35">
      <c r="A488"/>
    </row>
    <row r="489" spans="1:1" x14ac:dyDescent="0.35">
      <c r="A489"/>
    </row>
    <row r="490" spans="1:1" x14ac:dyDescent="0.35">
      <c r="A490"/>
    </row>
    <row r="491" spans="1:1" x14ac:dyDescent="0.35">
      <c r="A491"/>
    </row>
    <row r="492" spans="1:1" x14ac:dyDescent="0.35">
      <c r="A492"/>
    </row>
    <row r="493" spans="1:1" x14ac:dyDescent="0.35">
      <c r="A493"/>
    </row>
    <row r="494" spans="1:1" x14ac:dyDescent="0.35">
      <c r="A494"/>
    </row>
    <row r="495" spans="1:1" x14ac:dyDescent="0.35">
      <c r="A495"/>
    </row>
    <row r="496" spans="1:1" x14ac:dyDescent="0.35">
      <c r="A496"/>
    </row>
    <row r="497" spans="1:1" x14ac:dyDescent="0.35">
      <c r="A497"/>
    </row>
    <row r="498" spans="1:1" x14ac:dyDescent="0.35">
      <c r="A498"/>
    </row>
    <row r="499" spans="1:1" x14ac:dyDescent="0.35">
      <c r="A499"/>
    </row>
    <row r="500" spans="1:1" x14ac:dyDescent="0.35">
      <c r="A500"/>
    </row>
    <row r="501" spans="1:1" x14ac:dyDescent="0.35">
      <c r="A501"/>
    </row>
    <row r="502" spans="1:1" x14ac:dyDescent="0.35">
      <c r="A502"/>
    </row>
    <row r="503" spans="1:1" x14ac:dyDescent="0.35">
      <c r="A503"/>
    </row>
    <row r="504" spans="1:1" x14ac:dyDescent="0.35">
      <c r="A504"/>
    </row>
    <row r="505" spans="1:1" x14ac:dyDescent="0.35">
      <c r="A505"/>
    </row>
    <row r="506" spans="1:1" x14ac:dyDescent="0.35">
      <c r="A506"/>
    </row>
    <row r="507" spans="1:1" x14ac:dyDescent="0.35">
      <c r="A507"/>
    </row>
    <row r="508" spans="1:1" x14ac:dyDescent="0.35">
      <c r="A508"/>
    </row>
    <row r="509" spans="1:1" x14ac:dyDescent="0.35">
      <c r="A509"/>
    </row>
    <row r="510" spans="1:1" x14ac:dyDescent="0.35">
      <c r="A510"/>
    </row>
    <row r="511" spans="1:1" x14ac:dyDescent="0.35">
      <c r="A511"/>
    </row>
    <row r="512" spans="1:1" x14ac:dyDescent="0.35">
      <c r="A512"/>
    </row>
    <row r="513" spans="1:1" x14ac:dyDescent="0.35">
      <c r="A513"/>
    </row>
    <row r="514" spans="1:1" x14ac:dyDescent="0.35">
      <c r="A514"/>
    </row>
    <row r="515" spans="1:1" x14ac:dyDescent="0.35">
      <c r="A515"/>
    </row>
    <row r="516" spans="1:1" x14ac:dyDescent="0.35">
      <c r="A516"/>
    </row>
    <row r="517" spans="1:1" x14ac:dyDescent="0.35">
      <c r="A517"/>
    </row>
    <row r="518" spans="1:1" x14ac:dyDescent="0.35">
      <c r="A518"/>
    </row>
    <row r="519" spans="1:1" x14ac:dyDescent="0.35">
      <c r="A519"/>
    </row>
    <row r="520" spans="1:1" x14ac:dyDescent="0.35">
      <c r="A520"/>
    </row>
    <row r="521" spans="1:1" x14ac:dyDescent="0.35">
      <c r="A521"/>
    </row>
    <row r="522" spans="1:1" x14ac:dyDescent="0.35">
      <c r="A522"/>
    </row>
    <row r="523" spans="1:1" x14ac:dyDescent="0.35">
      <c r="A523"/>
    </row>
    <row r="524" spans="1:1" x14ac:dyDescent="0.35">
      <c r="A524"/>
    </row>
    <row r="525" spans="1:1" x14ac:dyDescent="0.35">
      <c r="A525"/>
    </row>
    <row r="526" spans="1:1" x14ac:dyDescent="0.35">
      <c r="A526"/>
    </row>
    <row r="527" spans="1:1" x14ac:dyDescent="0.35">
      <c r="A527"/>
    </row>
    <row r="528" spans="1:1" x14ac:dyDescent="0.35">
      <c r="A528"/>
    </row>
    <row r="529" spans="1:1" x14ac:dyDescent="0.35">
      <c r="A529"/>
    </row>
    <row r="530" spans="1:1" x14ac:dyDescent="0.35">
      <c r="A530"/>
    </row>
    <row r="531" spans="1:1" x14ac:dyDescent="0.35">
      <c r="A531"/>
    </row>
    <row r="532" spans="1:1" x14ac:dyDescent="0.35">
      <c r="A532"/>
    </row>
    <row r="533" spans="1:1" x14ac:dyDescent="0.35">
      <c r="A533"/>
    </row>
    <row r="534" spans="1:1" x14ac:dyDescent="0.35">
      <c r="A534"/>
    </row>
    <row r="535" spans="1:1" x14ac:dyDescent="0.35">
      <c r="A535"/>
    </row>
    <row r="536" spans="1:1" x14ac:dyDescent="0.35">
      <c r="A536"/>
    </row>
    <row r="537" spans="1:1" x14ac:dyDescent="0.35">
      <c r="A537"/>
    </row>
    <row r="538" spans="1:1" x14ac:dyDescent="0.35">
      <c r="A538"/>
    </row>
    <row r="539" spans="1:1" x14ac:dyDescent="0.35">
      <c r="A539"/>
    </row>
    <row r="540" spans="1:1" x14ac:dyDescent="0.35">
      <c r="A540"/>
    </row>
    <row r="541" spans="1:1" x14ac:dyDescent="0.35">
      <c r="A541"/>
    </row>
    <row r="542" spans="1:1" x14ac:dyDescent="0.35">
      <c r="A542"/>
    </row>
    <row r="543" spans="1:1" x14ac:dyDescent="0.35">
      <c r="A543"/>
    </row>
    <row r="544" spans="1:1" x14ac:dyDescent="0.35">
      <c r="A544"/>
    </row>
    <row r="545" spans="1:1" x14ac:dyDescent="0.35">
      <c r="A545"/>
    </row>
    <row r="546" spans="1:1" x14ac:dyDescent="0.35">
      <c r="A546"/>
    </row>
    <row r="547" spans="1:1" x14ac:dyDescent="0.35">
      <c r="A547"/>
    </row>
    <row r="548" spans="1:1" x14ac:dyDescent="0.35">
      <c r="A548"/>
    </row>
    <row r="549" spans="1:1" x14ac:dyDescent="0.35">
      <c r="A549"/>
    </row>
    <row r="550" spans="1:1" x14ac:dyDescent="0.35">
      <c r="A550"/>
    </row>
    <row r="551" spans="1:1" x14ac:dyDescent="0.35">
      <c r="A551"/>
    </row>
    <row r="552" spans="1:1" x14ac:dyDescent="0.35">
      <c r="A552"/>
    </row>
    <row r="553" spans="1:1" x14ac:dyDescent="0.35">
      <c r="A553"/>
    </row>
    <row r="554" spans="1:1" x14ac:dyDescent="0.35">
      <c r="A554"/>
    </row>
    <row r="555" spans="1:1" x14ac:dyDescent="0.35">
      <c r="A555"/>
    </row>
    <row r="556" spans="1:1" x14ac:dyDescent="0.35">
      <c r="A556"/>
    </row>
    <row r="557" spans="1:1" x14ac:dyDescent="0.35">
      <c r="A557"/>
    </row>
    <row r="558" spans="1:1" x14ac:dyDescent="0.35">
      <c r="A558"/>
    </row>
    <row r="559" spans="1:1" x14ac:dyDescent="0.35">
      <c r="A559"/>
    </row>
    <row r="560" spans="1:1" x14ac:dyDescent="0.35">
      <c r="A560"/>
    </row>
    <row r="561" spans="1:1" x14ac:dyDescent="0.35">
      <c r="A561"/>
    </row>
    <row r="562" spans="1:1" x14ac:dyDescent="0.35">
      <c r="A562"/>
    </row>
    <row r="563" spans="1:1" x14ac:dyDescent="0.35">
      <c r="A563"/>
    </row>
    <row r="564" spans="1:1" x14ac:dyDescent="0.35">
      <c r="A564"/>
    </row>
    <row r="565" spans="1:1" x14ac:dyDescent="0.35">
      <c r="A565"/>
    </row>
    <row r="566" spans="1:1" x14ac:dyDescent="0.35">
      <c r="A566"/>
    </row>
    <row r="567" spans="1:1" x14ac:dyDescent="0.35">
      <c r="A567"/>
    </row>
    <row r="568" spans="1:1" x14ac:dyDescent="0.35">
      <c r="A568"/>
    </row>
    <row r="569" spans="1:1" x14ac:dyDescent="0.35">
      <c r="A569"/>
    </row>
    <row r="570" spans="1:1" x14ac:dyDescent="0.35">
      <c r="A570"/>
    </row>
    <row r="571" spans="1:1" x14ac:dyDescent="0.35">
      <c r="A571"/>
    </row>
    <row r="572" spans="1:1" x14ac:dyDescent="0.35">
      <c r="A572"/>
    </row>
    <row r="573" spans="1:1" x14ac:dyDescent="0.35">
      <c r="A573"/>
    </row>
    <row r="574" spans="1:1" x14ac:dyDescent="0.35">
      <c r="A574"/>
    </row>
    <row r="575" spans="1:1" x14ac:dyDescent="0.35">
      <c r="A575"/>
    </row>
    <row r="576" spans="1:1" x14ac:dyDescent="0.35">
      <c r="A576"/>
    </row>
    <row r="577" spans="1:1" x14ac:dyDescent="0.35">
      <c r="A577"/>
    </row>
    <row r="578" spans="1:1" x14ac:dyDescent="0.35">
      <c r="A578"/>
    </row>
    <row r="579" spans="1:1" x14ac:dyDescent="0.35">
      <c r="A579"/>
    </row>
    <row r="580" spans="1:1" x14ac:dyDescent="0.35">
      <c r="A580"/>
    </row>
    <row r="581" spans="1:1" x14ac:dyDescent="0.35">
      <c r="A581"/>
    </row>
    <row r="582" spans="1:1" x14ac:dyDescent="0.35">
      <c r="A582"/>
    </row>
    <row r="583" spans="1:1" x14ac:dyDescent="0.35">
      <c r="A583"/>
    </row>
    <row r="584" spans="1:1" x14ac:dyDescent="0.35">
      <c r="A584"/>
    </row>
    <row r="585" spans="1:1" x14ac:dyDescent="0.35">
      <c r="A585"/>
    </row>
    <row r="586" spans="1:1" x14ac:dyDescent="0.35">
      <c r="A586"/>
    </row>
    <row r="587" spans="1:1" x14ac:dyDescent="0.35">
      <c r="A587"/>
    </row>
    <row r="588" spans="1:1" x14ac:dyDescent="0.35">
      <c r="A588"/>
    </row>
    <row r="589" spans="1:1" x14ac:dyDescent="0.35">
      <c r="A589"/>
    </row>
    <row r="590" spans="1:1" x14ac:dyDescent="0.35">
      <c r="A590"/>
    </row>
    <row r="591" spans="1:1" x14ac:dyDescent="0.35">
      <c r="A591"/>
    </row>
    <row r="592" spans="1:1" x14ac:dyDescent="0.35">
      <c r="A592"/>
    </row>
    <row r="593" spans="1:1" x14ac:dyDescent="0.35">
      <c r="A593"/>
    </row>
    <row r="594" spans="1:1" x14ac:dyDescent="0.35">
      <c r="A594"/>
    </row>
    <row r="595" spans="1:1" x14ac:dyDescent="0.35">
      <c r="A595"/>
    </row>
    <row r="596" spans="1:1" x14ac:dyDescent="0.35">
      <c r="A596"/>
    </row>
    <row r="597" spans="1:1" x14ac:dyDescent="0.35">
      <c r="A597"/>
    </row>
    <row r="598" spans="1:1" x14ac:dyDescent="0.35">
      <c r="A598"/>
    </row>
    <row r="599" spans="1:1" x14ac:dyDescent="0.35">
      <c r="A599"/>
    </row>
    <row r="600" spans="1:1" x14ac:dyDescent="0.35">
      <c r="A600"/>
    </row>
    <row r="601" spans="1:1" x14ac:dyDescent="0.35">
      <c r="A601"/>
    </row>
    <row r="602" spans="1:1" x14ac:dyDescent="0.35">
      <c r="A602"/>
    </row>
    <row r="603" spans="1:1" x14ac:dyDescent="0.35">
      <c r="A603"/>
    </row>
    <row r="604" spans="1:1" x14ac:dyDescent="0.35">
      <c r="A604"/>
    </row>
    <row r="605" spans="1:1" x14ac:dyDescent="0.35">
      <c r="A605"/>
    </row>
    <row r="606" spans="1:1" x14ac:dyDescent="0.35">
      <c r="A606"/>
    </row>
    <row r="607" spans="1:1" x14ac:dyDescent="0.35">
      <c r="A607"/>
    </row>
    <row r="608" spans="1:1" x14ac:dyDescent="0.35">
      <c r="A608"/>
    </row>
    <row r="609" spans="1:1" x14ac:dyDescent="0.35">
      <c r="A609"/>
    </row>
    <row r="610" spans="1:1" x14ac:dyDescent="0.35">
      <c r="A610"/>
    </row>
    <row r="611" spans="1:1" x14ac:dyDescent="0.35">
      <c r="A611"/>
    </row>
    <row r="612" spans="1:1" x14ac:dyDescent="0.35">
      <c r="A612"/>
    </row>
    <row r="613" spans="1:1" x14ac:dyDescent="0.35">
      <c r="A613"/>
    </row>
    <row r="614" spans="1:1" x14ac:dyDescent="0.35">
      <c r="A614"/>
    </row>
    <row r="615" spans="1:1" x14ac:dyDescent="0.35">
      <c r="A615"/>
    </row>
    <row r="616" spans="1:1" x14ac:dyDescent="0.35">
      <c r="A616"/>
    </row>
    <row r="617" spans="1:1" x14ac:dyDescent="0.35">
      <c r="A617"/>
    </row>
    <row r="618" spans="1:1" x14ac:dyDescent="0.35">
      <c r="A618"/>
    </row>
    <row r="619" spans="1:1" x14ac:dyDescent="0.35">
      <c r="A619"/>
    </row>
    <row r="620" spans="1:1" x14ac:dyDescent="0.35">
      <c r="A620"/>
    </row>
    <row r="621" spans="1:1" x14ac:dyDescent="0.35">
      <c r="A621"/>
    </row>
    <row r="622" spans="1:1" x14ac:dyDescent="0.35">
      <c r="A622"/>
    </row>
    <row r="623" spans="1:1" x14ac:dyDescent="0.35">
      <c r="A623"/>
    </row>
    <row r="624" spans="1:1" x14ac:dyDescent="0.35">
      <c r="A624"/>
    </row>
    <row r="625" spans="1:1" x14ac:dyDescent="0.35">
      <c r="A625"/>
    </row>
    <row r="626" spans="1:1" x14ac:dyDescent="0.35">
      <c r="A626"/>
    </row>
    <row r="627" spans="1:1" x14ac:dyDescent="0.35">
      <c r="A627"/>
    </row>
    <row r="628" spans="1:1" x14ac:dyDescent="0.35">
      <c r="A628"/>
    </row>
    <row r="629" spans="1:1" x14ac:dyDescent="0.35">
      <c r="A629"/>
    </row>
    <row r="630" spans="1:1" x14ac:dyDescent="0.35">
      <c r="A630"/>
    </row>
    <row r="631" spans="1:1" x14ac:dyDescent="0.35">
      <c r="A631"/>
    </row>
    <row r="632" spans="1:1" x14ac:dyDescent="0.35">
      <c r="A632"/>
    </row>
    <row r="633" spans="1:1" x14ac:dyDescent="0.35">
      <c r="A633"/>
    </row>
    <row r="634" spans="1:1" x14ac:dyDescent="0.35">
      <c r="A634"/>
    </row>
    <row r="635" spans="1:1" x14ac:dyDescent="0.35">
      <c r="A635"/>
    </row>
    <row r="636" spans="1:1" x14ac:dyDescent="0.35">
      <c r="A636"/>
    </row>
    <row r="637" spans="1:1" x14ac:dyDescent="0.35">
      <c r="A637"/>
    </row>
    <row r="638" spans="1:1" x14ac:dyDescent="0.35">
      <c r="A638"/>
    </row>
    <row r="639" spans="1:1" x14ac:dyDescent="0.35">
      <c r="A639"/>
    </row>
    <row r="640" spans="1:1" x14ac:dyDescent="0.35">
      <c r="A640"/>
    </row>
    <row r="641" spans="1:1" x14ac:dyDescent="0.35">
      <c r="A641"/>
    </row>
    <row r="642" spans="1:1" x14ac:dyDescent="0.35">
      <c r="A642"/>
    </row>
    <row r="643" spans="1:1" x14ac:dyDescent="0.35">
      <c r="A643"/>
    </row>
    <row r="644" spans="1:1" x14ac:dyDescent="0.35">
      <c r="A644"/>
    </row>
    <row r="645" spans="1:1" x14ac:dyDescent="0.35">
      <c r="A645"/>
    </row>
    <row r="646" spans="1:1" x14ac:dyDescent="0.35">
      <c r="A646"/>
    </row>
    <row r="647" spans="1:1" x14ac:dyDescent="0.35">
      <c r="A647"/>
    </row>
    <row r="648" spans="1:1" x14ac:dyDescent="0.35">
      <c r="A648"/>
    </row>
    <row r="649" spans="1:1" x14ac:dyDescent="0.35">
      <c r="A649"/>
    </row>
    <row r="650" spans="1:1" x14ac:dyDescent="0.35">
      <c r="A650"/>
    </row>
    <row r="651" spans="1:1" x14ac:dyDescent="0.35">
      <c r="A651"/>
    </row>
    <row r="652" spans="1:1" x14ac:dyDescent="0.35">
      <c r="A652"/>
    </row>
    <row r="653" spans="1:1" x14ac:dyDescent="0.35">
      <c r="A653"/>
    </row>
    <row r="654" spans="1:1" x14ac:dyDescent="0.35">
      <c r="A654"/>
    </row>
    <row r="655" spans="1:1" x14ac:dyDescent="0.35">
      <c r="A655"/>
    </row>
    <row r="656" spans="1:1" x14ac:dyDescent="0.35">
      <c r="A656"/>
    </row>
    <row r="657" spans="1:1" x14ac:dyDescent="0.35">
      <c r="A657"/>
    </row>
    <row r="658" spans="1:1" x14ac:dyDescent="0.35">
      <c r="A658"/>
    </row>
    <row r="659" spans="1:1" x14ac:dyDescent="0.35">
      <c r="A659"/>
    </row>
    <row r="660" spans="1:1" x14ac:dyDescent="0.35">
      <c r="A660"/>
    </row>
    <row r="661" spans="1:1" x14ac:dyDescent="0.35">
      <c r="A661"/>
    </row>
    <row r="662" spans="1:1" x14ac:dyDescent="0.35">
      <c r="A662"/>
    </row>
    <row r="663" spans="1:1" x14ac:dyDescent="0.35">
      <c r="A663"/>
    </row>
    <row r="664" spans="1:1" x14ac:dyDescent="0.35">
      <c r="A664"/>
    </row>
    <row r="665" spans="1:1" x14ac:dyDescent="0.35">
      <c r="A665"/>
    </row>
    <row r="666" spans="1:1" x14ac:dyDescent="0.35">
      <c r="A666"/>
    </row>
    <row r="667" spans="1:1" x14ac:dyDescent="0.35">
      <c r="A667"/>
    </row>
    <row r="668" spans="1:1" x14ac:dyDescent="0.35">
      <c r="A668"/>
    </row>
    <row r="669" spans="1:1" x14ac:dyDescent="0.35">
      <c r="A669"/>
    </row>
    <row r="670" spans="1:1" x14ac:dyDescent="0.35">
      <c r="A670"/>
    </row>
    <row r="671" spans="1:1" x14ac:dyDescent="0.35">
      <c r="A671"/>
    </row>
    <row r="672" spans="1:1" x14ac:dyDescent="0.35">
      <c r="A672"/>
    </row>
    <row r="673" spans="1:1" x14ac:dyDescent="0.35">
      <c r="A673"/>
    </row>
    <row r="674" spans="1:1" x14ac:dyDescent="0.35">
      <c r="A674"/>
    </row>
    <row r="675" spans="1:1" x14ac:dyDescent="0.35">
      <c r="A675"/>
    </row>
    <row r="676" spans="1:1" x14ac:dyDescent="0.35">
      <c r="A676"/>
    </row>
    <row r="677" spans="1:1" x14ac:dyDescent="0.35">
      <c r="A677"/>
    </row>
    <row r="678" spans="1:1" x14ac:dyDescent="0.35">
      <c r="A678"/>
    </row>
    <row r="679" spans="1:1" x14ac:dyDescent="0.35">
      <c r="A679"/>
    </row>
    <row r="680" spans="1:1" x14ac:dyDescent="0.35">
      <c r="A680"/>
    </row>
    <row r="681" spans="1:1" x14ac:dyDescent="0.35">
      <c r="A681"/>
    </row>
    <row r="682" spans="1:1" x14ac:dyDescent="0.35">
      <c r="A682"/>
    </row>
    <row r="683" spans="1:1" x14ac:dyDescent="0.35">
      <c r="A683"/>
    </row>
    <row r="684" spans="1:1" x14ac:dyDescent="0.35">
      <c r="A684"/>
    </row>
    <row r="685" spans="1:1" x14ac:dyDescent="0.35">
      <c r="A685"/>
    </row>
    <row r="686" spans="1:1" x14ac:dyDescent="0.35">
      <c r="A686"/>
    </row>
    <row r="687" spans="1:1" x14ac:dyDescent="0.35">
      <c r="A687"/>
    </row>
    <row r="688" spans="1:1" x14ac:dyDescent="0.35">
      <c r="A688"/>
    </row>
    <row r="689" spans="1:1" x14ac:dyDescent="0.35">
      <c r="A689"/>
    </row>
    <row r="690" spans="1:1" x14ac:dyDescent="0.35">
      <c r="A690"/>
    </row>
    <row r="691" spans="1:1" x14ac:dyDescent="0.35">
      <c r="A691"/>
    </row>
    <row r="692" spans="1:1" x14ac:dyDescent="0.35">
      <c r="A692"/>
    </row>
    <row r="693" spans="1:1" x14ac:dyDescent="0.35">
      <c r="A693"/>
    </row>
    <row r="694" spans="1:1" x14ac:dyDescent="0.35">
      <c r="A694"/>
    </row>
    <row r="695" spans="1:1" x14ac:dyDescent="0.35">
      <c r="A695"/>
    </row>
    <row r="696" spans="1:1" x14ac:dyDescent="0.35">
      <c r="A696"/>
    </row>
    <row r="697" spans="1:1" x14ac:dyDescent="0.35">
      <c r="A697"/>
    </row>
    <row r="698" spans="1:1" x14ac:dyDescent="0.35">
      <c r="A698"/>
    </row>
    <row r="699" spans="1:1" x14ac:dyDescent="0.35">
      <c r="A699"/>
    </row>
    <row r="700" spans="1:1" x14ac:dyDescent="0.35">
      <c r="A700"/>
    </row>
    <row r="701" spans="1:1" x14ac:dyDescent="0.35">
      <c r="A701"/>
    </row>
    <row r="702" spans="1:1" x14ac:dyDescent="0.35">
      <c r="A702"/>
    </row>
    <row r="703" spans="1:1" x14ac:dyDescent="0.35">
      <c r="A703"/>
    </row>
    <row r="704" spans="1:1" x14ac:dyDescent="0.35">
      <c r="A704"/>
    </row>
    <row r="705" spans="1:1" x14ac:dyDescent="0.35">
      <c r="A705"/>
    </row>
    <row r="706" spans="1:1" x14ac:dyDescent="0.35">
      <c r="A706"/>
    </row>
    <row r="707" spans="1:1" x14ac:dyDescent="0.35">
      <c r="A707"/>
    </row>
    <row r="708" spans="1:1" x14ac:dyDescent="0.35">
      <c r="A708"/>
    </row>
    <row r="709" spans="1:1" x14ac:dyDescent="0.35">
      <c r="A709"/>
    </row>
    <row r="710" spans="1:1" x14ac:dyDescent="0.35">
      <c r="A710"/>
    </row>
    <row r="711" spans="1:1" x14ac:dyDescent="0.35">
      <c r="A711"/>
    </row>
    <row r="712" spans="1:1" x14ac:dyDescent="0.35">
      <c r="A712"/>
    </row>
    <row r="713" spans="1:1" x14ac:dyDescent="0.35">
      <c r="A713"/>
    </row>
    <row r="714" spans="1:1" x14ac:dyDescent="0.35">
      <c r="A714"/>
    </row>
    <row r="715" spans="1:1" x14ac:dyDescent="0.35">
      <c r="A715"/>
    </row>
    <row r="716" spans="1:1" x14ac:dyDescent="0.35">
      <c r="A716"/>
    </row>
    <row r="717" spans="1:1" x14ac:dyDescent="0.35">
      <c r="A717"/>
    </row>
    <row r="718" spans="1:1" x14ac:dyDescent="0.35">
      <c r="A718"/>
    </row>
    <row r="719" spans="1:1" x14ac:dyDescent="0.35">
      <c r="A719"/>
    </row>
    <row r="720" spans="1:1" x14ac:dyDescent="0.35">
      <c r="A720"/>
    </row>
    <row r="721" spans="1:1" x14ac:dyDescent="0.35">
      <c r="A721"/>
    </row>
    <row r="722" spans="1:1" x14ac:dyDescent="0.35">
      <c r="A722"/>
    </row>
    <row r="723" spans="1:1" x14ac:dyDescent="0.35">
      <c r="A723"/>
    </row>
    <row r="724" spans="1:1" x14ac:dyDescent="0.35">
      <c r="A724"/>
    </row>
    <row r="725" spans="1:1" x14ac:dyDescent="0.35">
      <c r="A725"/>
    </row>
    <row r="726" spans="1:1" x14ac:dyDescent="0.35">
      <c r="A726"/>
    </row>
    <row r="727" spans="1:1" x14ac:dyDescent="0.35">
      <c r="A727"/>
    </row>
    <row r="728" spans="1:1" x14ac:dyDescent="0.35">
      <c r="A728"/>
    </row>
    <row r="729" spans="1:1" x14ac:dyDescent="0.35">
      <c r="A729"/>
    </row>
    <row r="730" spans="1:1" x14ac:dyDescent="0.35">
      <c r="A730"/>
    </row>
    <row r="731" spans="1:1" x14ac:dyDescent="0.35">
      <c r="A731"/>
    </row>
    <row r="732" spans="1:1" x14ac:dyDescent="0.35">
      <c r="A732"/>
    </row>
    <row r="733" spans="1:1" x14ac:dyDescent="0.35">
      <c r="A733"/>
    </row>
    <row r="734" spans="1:1" x14ac:dyDescent="0.35">
      <c r="A734"/>
    </row>
    <row r="735" spans="1:1" x14ac:dyDescent="0.35">
      <c r="A735"/>
    </row>
    <row r="736" spans="1:1" x14ac:dyDescent="0.35">
      <c r="A736"/>
    </row>
    <row r="737" spans="1:1" x14ac:dyDescent="0.35">
      <c r="A737"/>
    </row>
    <row r="738" spans="1:1" x14ac:dyDescent="0.35">
      <c r="A738"/>
    </row>
    <row r="739" spans="1:1" x14ac:dyDescent="0.35">
      <c r="A739"/>
    </row>
    <row r="740" spans="1:1" x14ac:dyDescent="0.35">
      <c r="A740"/>
    </row>
    <row r="741" spans="1:1" x14ac:dyDescent="0.35">
      <c r="A741"/>
    </row>
    <row r="742" spans="1:1" x14ac:dyDescent="0.35">
      <c r="A742"/>
    </row>
    <row r="743" spans="1:1" x14ac:dyDescent="0.35">
      <c r="A743"/>
    </row>
    <row r="744" spans="1:1" x14ac:dyDescent="0.35">
      <c r="A744"/>
    </row>
    <row r="745" spans="1:1" x14ac:dyDescent="0.35">
      <c r="A745"/>
    </row>
    <row r="746" spans="1:1" x14ac:dyDescent="0.35">
      <c r="A746"/>
    </row>
    <row r="747" spans="1:1" x14ac:dyDescent="0.35">
      <c r="A747"/>
    </row>
    <row r="748" spans="1:1" x14ac:dyDescent="0.35">
      <c r="A748"/>
    </row>
    <row r="749" spans="1:1" x14ac:dyDescent="0.35">
      <c r="A749"/>
    </row>
    <row r="750" spans="1:1" x14ac:dyDescent="0.35">
      <c r="A750"/>
    </row>
    <row r="751" spans="1:1" x14ac:dyDescent="0.35">
      <c r="A751"/>
    </row>
    <row r="752" spans="1:1" x14ac:dyDescent="0.35">
      <c r="A752"/>
    </row>
    <row r="753" spans="1:1" x14ac:dyDescent="0.35">
      <c r="A753"/>
    </row>
    <row r="754" spans="1:1" x14ac:dyDescent="0.35">
      <c r="A754"/>
    </row>
    <row r="755" spans="1:1" x14ac:dyDescent="0.35">
      <c r="A755"/>
    </row>
    <row r="756" spans="1:1" x14ac:dyDescent="0.35">
      <c r="A756"/>
    </row>
    <row r="757" spans="1:1" x14ac:dyDescent="0.35">
      <c r="A757"/>
    </row>
    <row r="758" spans="1:1" x14ac:dyDescent="0.35">
      <c r="A758"/>
    </row>
    <row r="759" spans="1:1" x14ac:dyDescent="0.35">
      <c r="A759"/>
    </row>
    <row r="760" spans="1:1" x14ac:dyDescent="0.35">
      <c r="A760"/>
    </row>
    <row r="761" spans="1:1" x14ac:dyDescent="0.35">
      <c r="A761"/>
    </row>
    <row r="762" spans="1:1" x14ac:dyDescent="0.35">
      <c r="A762"/>
    </row>
    <row r="763" spans="1:1" x14ac:dyDescent="0.35">
      <c r="A763"/>
    </row>
    <row r="764" spans="1:1" x14ac:dyDescent="0.35">
      <c r="A764"/>
    </row>
    <row r="765" spans="1:1" x14ac:dyDescent="0.35">
      <c r="A765"/>
    </row>
    <row r="766" spans="1:1" x14ac:dyDescent="0.35">
      <c r="A766"/>
    </row>
    <row r="767" spans="1:1" x14ac:dyDescent="0.35">
      <c r="A767"/>
    </row>
    <row r="768" spans="1:1" x14ac:dyDescent="0.35">
      <c r="A768"/>
    </row>
    <row r="769" spans="1:1" x14ac:dyDescent="0.35">
      <c r="A769"/>
    </row>
    <row r="770" spans="1:1" x14ac:dyDescent="0.35">
      <c r="A770"/>
    </row>
    <row r="771" spans="1:1" x14ac:dyDescent="0.35">
      <c r="A771"/>
    </row>
    <row r="772" spans="1:1" x14ac:dyDescent="0.35">
      <c r="A772"/>
    </row>
    <row r="773" spans="1:1" x14ac:dyDescent="0.35">
      <c r="A773"/>
    </row>
    <row r="774" spans="1:1" x14ac:dyDescent="0.35">
      <c r="A774"/>
    </row>
    <row r="775" spans="1:1" x14ac:dyDescent="0.35">
      <c r="A775"/>
    </row>
    <row r="776" spans="1:1" x14ac:dyDescent="0.35">
      <c r="A776"/>
    </row>
    <row r="777" spans="1:1" x14ac:dyDescent="0.35">
      <c r="A777"/>
    </row>
    <row r="778" spans="1:1" x14ac:dyDescent="0.35">
      <c r="A778"/>
    </row>
    <row r="779" spans="1:1" x14ac:dyDescent="0.35">
      <c r="A779"/>
    </row>
    <row r="780" spans="1:1" x14ac:dyDescent="0.35">
      <c r="A780"/>
    </row>
    <row r="781" spans="1:1" x14ac:dyDescent="0.35">
      <c r="A781"/>
    </row>
    <row r="782" spans="1:1" x14ac:dyDescent="0.35">
      <c r="A782"/>
    </row>
    <row r="783" spans="1:1" x14ac:dyDescent="0.35">
      <c r="A783"/>
    </row>
    <row r="784" spans="1:1" x14ac:dyDescent="0.35">
      <c r="A784"/>
    </row>
    <row r="785" spans="1:1" x14ac:dyDescent="0.35">
      <c r="A785"/>
    </row>
    <row r="786" spans="1:1" x14ac:dyDescent="0.35">
      <c r="A786"/>
    </row>
    <row r="787" spans="1:1" x14ac:dyDescent="0.35">
      <c r="A787"/>
    </row>
    <row r="788" spans="1:1" x14ac:dyDescent="0.35">
      <c r="A788"/>
    </row>
    <row r="789" spans="1:1" x14ac:dyDescent="0.35">
      <c r="A789"/>
    </row>
    <row r="790" spans="1:1" x14ac:dyDescent="0.35">
      <c r="A790"/>
    </row>
    <row r="791" spans="1:1" x14ac:dyDescent="0.35">
      <c r="A791"/>
    </row>
    <row r="792" spans="1:1" x14ac:dyDescent="0.35">
      <c r="A792"/>
    </row>
    <row r="793" spans="1:1" x14ac:dyDescent="0.35">
      <c r="A793"/>
    </row>
    <row r="794" spans="1:1" x14ac:dyDescent="0.35">
      <c r="A794"/>
    </row>
    <row r="795" spans="1:1" x14ac:dyDescent="0.35">
      <c r="A795"/>
    </row>
    <row r="796" spans="1:1" x14ac:dyDescent="0.35">
      <c r="A796"/>
    </row>
    <row r="797" spans="1:1" x14ac:dyDescent="0.35">
      <c r="A797"/>
    </row>
    <row r="798" spans="1:1" x14ac:dyDescent="0.35">
      <c r="A798"/>
    </row>
    <row r="799" spans="1:1" x14ac:dyDescent="0.35">
      <c r="A799"/>
    </row>
    <row r="800" spans="1:1" x14ac:dyDescent="0.35">
      <c r="A800"/>
    </row>
    <row r="801" spans="1:1" x14ac:dyDescent="0.35">
      <c r="A801"/>
    </row>
    <row r="802" spans="1:1" x14ac:dyDescent="0.35">
      <c r="A802"/>
    </row>
    <row r="803" spans="1:1" x14ac:dyDescent="0.35">
      <c r="A803"/>
    </row>
    <row r="804" spans="1:1" x14ac:dyDescent="0.35">
      <c r="A804"/>
    </row>
    <row r="805" spans="1:1" x14ac:dyDescent="0.35">
      <c r="A805"/>
    </row>
    <row r="806" spans="1:1" x14ac:dyDescent="0.35">
      <c r="A806"/>
    </row>
    <row r="807" spans="1:1" x14ac:dyDescent="0.35">
      <c r="A807"/>
    </row>
    <row r="808" spans="1:1" x14ac:dyDescent="0.35">
      <c r="A808"/>
    </row>
    <row r="809" spans="1:1" x14ac:dyDescent="0.35">
      <c r="A809"/>
    </row>
    <row r="810" spans="1:1" x14ac:dyDescent="0.35">
      <c r="A810"/>
    </row>
    <row r="811" spans="1:1" x14ac:dyDescent="0.35">
      <c r="A811"/>
    </row>
    <row r="812" spans="1:1" x14ac:dyDescent="0.35">
      <c r="A812"/>
    </row>
    <row r="813" spans="1:1" x14ac:dyDescent="0.35">
      <c r="A813"/>
    </row>
    <row r="814" spans="1:1" x14ac:dyDescent="0.35">
      <c r="A814"/>
    </row>
    <row r="815" spans="1:1" x14ac:dyDescent="0.35">
      <c r="A815"/>
    </row>
    <row r="816" spans="1:1" x14ac:dyDescent="0.35">
      <c r="A816"/>
    </row>
    <row r="817" spans="1:1" x14ac:dyDescent="0.35">
      <c r="A817"/>
    </row>
    <row r="818" spans="1:1" x14ac:dyDescent="0.35">
      <c r="A818"/>
    </row>
    <row r="819" spans="1:1" x14ac:dyDescent="0.35">
      <c r="A819"/>
    </row>
    <row r="820" spans="1:1" x14ac:dyDescent="0.35">
      <c r="A820"/>
    </row>
    <row r="821" spans="1:1" x14ac:dyDescent="0.35">
      <c r="A821"/>
    </row>
    <row r="822" spans="1:1" x14ac:dyDescent="0.35">
      <c r="A822"/>
    </row>
    <row r="823" spans="1:1" x14ac:dyDescent="0.35">
      <c r="A823"/>
    </row>
    <row r="824" spans="1:1" x14ac:dyDescent="0.35">
      <c r="A824"/>
    </row>
    <row r="825" spans="1:1" x14ac:dyDescent="0.35">
      <c r="A825"/>
    </row>
    <row r="826" spans="1:1" x14ac:dyDescent="0.35">
      <c r="A826"/>
    </row>
    <row r="827" spans="1:1" x14ac:dyDescent="0.35">
      <c r="A827"/>
    </row>
    <row r="828" spans="1:1" x14ac:dyDescent="0.35">
      <c r="A828"/>
    </row>
    <row r="829" spans="1:1" x14ac:dyDescent="0.35">
      <c r="A829"/>
    </row>
    <row r="830" spans="1:1" x14ac:dyDescent="0.35">
      <c r="A830"/>
    </row>
    <row r="831" spans="1:1" x14ac:dyDescent="0.35">
      <c r="A831"/>
    </row>
    <row r="832" spans="1:1" x14ac:dyDescent="0.35">
      <c r="A832"/>
    </row>
    <row r="833" spans="1:1" x14ac:dyDescent="0.35">
      <c r="A833"/>
    </row>
    <row r="834" spans="1:1" x14ac:dyDescent="0.35">
      <c r="A834"/>
    </row>
    <row r="835" spans="1:1" x14ac:dyDescent="0.35">
      <c r="A835"/>
    </row>
    <row r="836" spans="1:1" x14ac:dyDescent="0.35">
      <c r="A836"/>
    </row>
    <row r="837" spans="1:1" x14ac:dyDescent="0.35">
      <c r="A837"/>
    </row>
    <row r="838" spans="1:1" x14ac:dyDescent="0.35">
      <c r="A838"/>
    </row>
    <row r="839" spans="1:1" x14ac:dyDescent="0.35">
      <c r="A839"/>
    </row>
    <row r="840" spans="1:1" x14ac:dyDescent="0.35">
      <c r="A840"/>
    </row>
    <row r="841" spans="1:1" x14ac:dyDescent="0.35">
      <c r="A841"/>
    </row>
    <row r="842" spans="1:1" x14ac:dyDescent="0.35">
      <c r="A842"/>
    </row>
    <row r="843" spans="1:1" x14ac:dyDescent="0.35">
      <c r="A843"/>
    </row>
    <row r="844" spans="1:1" x14ac:dyDescent="0.35">
      <c r="A844"/>
    </row>
    <row r="845" spans="1:1" x14ac:dyDescent="0.35">
      <c r="A845"/>
    </row>
    <row r="846" spans="1:1" x14ac:dyDescent="0.35">
      <c r="A846"/>
    </row>
    <row r="847" spans="1:1" x14ac:dyDescent="0.35">
      <c r="A847"/>
    </row>
    <row r="848" spans="1:1" x14ac:dyDescent="0.35">
      <c r="A848"/>
    </row>
    <row r="849" spans="1:1" x14ac:dyDescent="0.35">
      <c r="A849"/>
    </row>
    <row r="850" spans="1:1" x14ac:dyDescent="0.35">
      <c r="A850"/>
    </row>
    <row r="851" spans="1:1" x14ac:dyDescent="0.35">
      <c r="A851"/>
    </row>
    <row r="852" spans="1:1" x14ac:dyDescent="0.35">
      <c r="A852"/>
    </row>
    <row r="853" spans="1:1" x14ac:dyDescent="0.35">
      <c r="A853"/>
    </row>
    <row r="854" spans="1:1" x14ac:dyDescent="0.35">
      <c r="A854"/>
    </row>
    <row r="855" spans="1:1" x14ac:dyDescent="0.35">
      <c r="A855"/>
    </row>
    <row r="856" spans="1:1" x14ac:dyDescent="0.35">
      <c r="A856"/>
    </row>
    <row r="857" spans="1:1" x14ac:dyDescent="0.35">
      <c r="A857"/>
    </row>
    <row r="858" spans="1:1" x14ac:dyDescent="0.35">
      <c r="A858"/>
    </row>
    <row r="859" spans="1:1" x14ac:dyDescent="0.35">
      <c r="A859"/>
    </row>
    <row r="860" spans="1:1" x14ac:dyDescent="0.35">
      <c r="A860"/>
    </row>
    <row r="861" spans="1:1" x14ac:dyDescent="0.35">
      <c r="A861"/>
    </row>
    <row r="862" spans="1:1" x14ac:dyDescent="0.35">
      <c r="A862"/>
    </row>
    <row r="863" spans="1:1" x14ac:dyDescent="0.35">
      <c r="A863"/>
    </row>
    <row r="864" spans="1:1" x14ac:dyDescent="0.35">
      <c r="A864"/>
    </row>
    <row r="865" spans="1:1" x14ac:dyDescent="0.35">
      <c r="A865"/>
    </row>
    <row r="866" spans="1:1" x14ac:dyDescent="0.35">
      <c r="A866"/>
    </row>
    <row r="867" spans="1:1" x14ac:dyDescent="0.35">
      <c r="A867"/>
    </row>
    <row r="868" spans="1:1" x14ac:dyDescent="0.35">
      <c r="A868"/>
    </row>
    <row r="869" spans="1:1" x14ac:dyDescent="0.35">
      <c r="A869"/>
    </row>
    <row r="870" spans="1:1" x14ac:dyDescent="0.35">
      <c r="A870"/>
    </row>
    <row r="871" spans="1:1" x14ac:dyDescent="0.35">
      <c r="A871"/>
    </row>
    <row r="872" spans="1:1" x14ac:dyDescent="0.35">
      <c r="A872"/>
    </row>
    <row r="873" spans="1:1" x14ac:dyDescent="0.35">
      <c r="A873"/>
    </row>
    <row r="874" spans="1:1" x14ac:dyDescent="0.35">
      <c r="A874"/>
    </row>
    <row r="875" spans="1:1" x14ac:dyDescent="0.35">
      <c r="A875"/>
    </row>
    <row r="876" spans="1:1" x14ac:dyDescent="0.35">
      <c r="A876"/>
    </row>
    <row r="877" spans="1:1" x14ac:dyDescent="0.35">
      <c r="A877"/>
    </row>
    <row r="878" spans="1:1" x14ac:dyDescent="0.35">
      <c r="A878"/>
    </row>
    <row r="879" spans="1:1" x14ac:dyDescent="0.35">
      <c r="A879"/>
    </row>
    <row r="880" spans="1:1" x14ac:dyDescent="0.35">
      <c r="A880"/>
    </row>
    <row r="881" spans="1:1" x14ac:dyDescent="0.35">
      <c r="A881"/>
    </row>
    <row r="882" spans="1:1" x14ac:dyDescent="0.35">
      <c r="A882"/>
    </row>
    <row r="883" spans="1:1" x14ac:dyDescent="0.35">
      <c r="A883"/>
    </row>
    <row r="884" spans="1:1" x14ac:dyDescent="0.35">
      <c r="A884"/>
    </row>
    <row r="885" spans="1:1" x14ac:dyDescent="0.35">
      <c r="A885"/>
    </row>
    <row r="886" spans="1:1" x14ac:dyDescent="0.35">
      <c r="A886"/>
    </row>
    <row r="887" spans="1:1" x14ac:dyDescent="0.35">
      <c r="A887"/>
    </row>
    <row r="888" spans="1:1" x14ac:dyDescent="0.35">
      <c r="A888"/>
    </row>
    <row r="889" spans="1:1" x14ac:dyDescent="0.35">
      <c r="A889"/>
    </row>
    <row r="890" spans="1:1" x14ac:dyDescent="0.35">
      <c r="A890"/>
    </row>
    <row r="891" spans="1:1" x14ac:dyDescent="0.35">
      <c r="A891"/>
    </row>
    <row r="892" spans="1:1" x14ac:dyDescent="0.35">
      <c r="A892"/>
    </row>
    <row r="893" spans="1:1" x14ac:dyDescent="0.35">
      <c r="A893"/>
    </row>
    <row r="894" spans="1:1" x14ac:dyDescent="0.35">
      <c r="A894"/>
    </row>
    <row r="895" spans="1:1" x14ac:dyDescent="0.35">
      <c r="A895"/>
    </row>
    <row r="896" spans="1:1" x14ac:dyDescent="0.35">
      <c r="A896"/>
    </row>
    <row r="897" spans="1:1" x14ac:dyDescent="0.35">
      <c r="A897"/>
    </row>
    <row r="898" spans="1:1" x14ac:dyDescent="0.35">
      <c r="A898"/>
    </row>
    <row r="899" spans="1:1" x14ac:dyDescent="0.35">
      <c r="A899"/>
    </row>
    <row r="900" spans="1:1" x14ac:dyDescent="0.35">
      <c r="A900"/>
    </row>
    <row r="901" spans="1:1" x14ac:dyDescent="0.35">
      <c r="A901"/>
    </row>
    <row r="902" spans="1:1" x14ac:dyDescent="0.35">
      <c r="A902"/>
    </row>
    <row r="903" spans="1:1" x14ac:dyDescent="0.35">
      <c r="A903"/>
    </row>
    <row r="904" spans="1:1" x14ac:dyDescent="0.35">
      <c r="A904"/>
    </row>
    <row r="905" spans="1:1" x14ac:dyDescent="0.35">
      <c r="A905"/>
    </row>
    <row r="906" spans="1:1" x14ac:dyDescent="0.35">
      <c r="A906"/>
    </row>
    <row r="907" spans="1:1" x14ac:dyDescent="0.35">
      <c r="A907"/>
    </row>
    <row r="908" spans="1:1" x14ac:dyDescent="0.35">
      <c r="A908"/>
    </row>
    <row r="909" spans="1:1" x14ac:dyDescent="0.35">
      <c r="A909"/>
    </row>
    <row r="910" spans="1:1" x14ac:dyDescent="0.35">
      <c r="A910"/>
    </row>
    <row r="911" spans="1:1" x14ac:dyDescent="0.35">
      <c r="A911"/>
    </row>
    <row r="912" spans="1:1" x14ac:dyDescent="0.35">
      <c r="A912"/>
    </row>
    <row r="913" spans="1:1" x14ac:dyDescent="0.35">
      <c r="A913"/>
    </row>
    <row r="914" spans="1:1" x14ac:dyDescent="0.35">
      <c r="A914"/>
    </row>
    <row r="915" spans="1:1" x14ac:dyDescent="0.35">
      <c r="A915"/>
    </row>
    <row r="916" spans="1:1" x14ac:dyDescent="0.35">
      <c r="A916"/>
    </row>
    <row r="917" spans="1:1" x14ac:dyDescent="0.35">
      <c r="A917"/>
    </row>
    <row r="918" spans="1:1" x14ac:dyDescent="0.35">
      <c r="A918"/>
    </row>
    <row r="919" spans="1:1" x14ac:dyDescent="0.35">
      <c r="A919"/>
    </row>
    <row r="920" spans="1:1" x14ac:dyDescent="0.35">
      <c r="A920"/>
    </row>
    <row r="921" spans="1:1" x14ac:dyDescent="0.35">
      <c r="A921"/>
    </row>
    <row r="922" spans="1:1" x14ac:dyDescent="0.35">
      <c r="A922"/>
    </row>
    <row r="923" spans="1:1" x14ac:dyDescent="0.35">
      <c r="A923"/>
    </row>
    <row r="924" spans="1:1" x14ac:dyDescent="0.35">
      <c r="A924"/>
    </row>
    <row r="925" spans="1:1" x14ac:dyDescent="0.35">
      <c r="A925"/>
    </row>
    <row r="926" spans="1:1" x14ac:dyDescent="0.35">
      <c r="A926"/>
    </row>
    <row r="927" spans="1:1" x14ac:dyDescent="0.35">
      <c r="A927"/>
    </row>
    <row r="928" spans="1:1" x14ac:dyDescent="0.35">
      <c r="A928"/>
    </row>
    <row r="929" spans="1:1" x14ac:dyDescent="0.35">
      <c r="A929"/>
    </row>
    <row r="930" spans="1:1" x14ac:dyDescent="0.35">
      <c r="A930"/>
    </row>
    <row r="931" spans="1:1" x14ac:dyDescent="0.35">
      <c r="A931"/>
    </row>
    <row r="932" spans="1:1" x14ac:dyDescent="0.35">
      <c r="A932"/>
    </row>
    <row r="933" spans="1:1" x14ac:dyDescent="0.35">
      <c r="A933"/>
    </row>
    <row r="934" spans="1:1" x14ac:dyDescent="0.35">
      <c r="A934"/>
    </row>
    <row r="935" spans="1:1" x14ac:dyDescent="0.35">
      <c r="A935"/>
    </row>
    <row r="936" spans="1:1" x14ac:dyDescent="0.35">
      <c r="A936"/>
    </row>
    <row r="937" spans="1:1" x14ac:dyDescent="0.35">
      <c r="A937"/>
    </row>
    <row r="938" spans="1:1" x14ac:dyDescent="0.35">
      <c r="A938"/>
    </row>
    <row r="939" spans="1:1" x14ac:dyDescent="0.35">
      <c r="A939"/>
    </row>
    <row r="940" spans="1:1" x14ac:dyDescent="0.35">
      <c r="A940"/>
    </row>
    <row r="941" spans="1:1" x14ac:dyDescent="0.35">
      <c r="A941"/>
    </row>
    <row r="942" spans="1:1" x14ac:dyDescent="0.35">
      <c r="A942"/>
    </row>
    <row r="943" spans="1:1" x14ac:dyDescent="0.35">
      <c r="A943"/>
    </row>
    <row r="944" spans="1:1" x14ac:dyDescent="0.35">
      <c r="A944"/>
    </row>
    <row r="945" spans="1:1" x14ac:dyDescent="0.35">
      <c r="A945"/>
    </row>
    <row r="946" spans="1:1" x14ac:dyDescent="0.35">
      <c r="A946"/>
    </row>
    <row r="947" spans="1:1" x14ac:dyDescent="0.35">
      <c r="A947"/>
    </row>
    <row r="948" spans="1:1" x14ac:dyDescent="0.35">
      <c r="A948"/>
    </row>
    <row r="949" spans="1:1" x14ac:dyDescent="0.35">
      <c r="A949"/>
    </row>
    <row r="950" spans="1:1" x14ac:dyDescent="0.35">
      <c r="A950"/>
    </row>
    <row r="951" spans="1:1" x14ac:dyDescent="0.35">
      <c r="A951"/>
    </row>
    <row r="952" spans="1:1" x14ac:dyDescent="0.35">
      <c r="A952"/>
    </row>
    <row r="953" spans="1:1" x14ac:dyDescent="0.35">
      <c r="A953"/>
    </row>
    <row r="954" spans="1:1" x14ac:dyDescent="0.35">
      <c r="A954"/>
    </row>
    <row r="955" spans="1:1" x14ac:dyDescent="0.35">
      <c r="A955"/>
    </row>
    <row r="956" spans="1:1" x14ac:dyDescent="0.35">
      <c r="A956"/>
    </row>
    <row r="957" spans="1:1" x14ac:dyDescent="0.35">
      <c r="A957"/>
    </row>
    <row r="958" spans="1:1" x14ac:dyDescent="0.35">
      <c r="A958"/>
    </row>
    <row r="959" spans="1:1" x14ac:dyDescent="0.35">
      <c r="A959"/>
    </row>
    <row r="960" spans="1:1" x14ac:dyDescent="0.35">
      <c r="A960"/>
    </row>
    <row r="961" spans="1:1" x14ac:dyDescent="0.35">
      <c r="A961"/>
    </row>
    <row r="962" spans="1:1" x14ac:dyDescent="0.35">
      <c r="A962"/>
    </row>
    <row r="963" spans="1:1" x14ac:dyDescent="0.35">
      <c r="A963"/>
    </row>
    <row r="964" spans="1:1" x14ac:dyDescent="0.35">
      <c r="A964"/>
    </row>
    <row r="965" spans="1:1" x14ac:dyDescent="0.35">
      <c r="A965"/>
    </row>
    <row r="966" spans="1:1" x14ac:dyDescent="0.35">
      <c r="A966"/>
    </row>
    <row r="967" spans="1:1" x14ac:dyDescent="0.35">
      <c r="A967"/>
    </row>
    <row r="968" spans="1:1" x14ac:dyDescent="0.35">
      <c r="A968"/>
    </row>
    <row r="969" spans="1:1" x14ac:dyDescent="0.35">
      <c r="A969"/>
    </row>
    <row r="970" spans="1:1" x14ac:dyDescent="0.35">
      <c r="A970"/>
    </row>
    <row r="971" spans="1:1" x14ac:dyDescent="0.35">
      <c r="A971"/>
    </row>
    <row r="972" spans="1:1" x14ac:dyDescent="0.35">
      <c r="A972"/>
    </row>
    <row r="973" spans="1:1" x14ac:dyDescent="0.35">
      <c r="A973"/>
    </row>
    <row r="974" spans="1:1" x14ac:dyDescent="0.35">
      <c r="A974"/>
    </row>
    <row r="975" spans="1:1" x14ac:dyDescent="0.35">
      <c r="A975"/>
    </row>
    <row r="976" spans="1:1" x14ac:dyDescent="0.35">
      <c r="A976"/>
    </row>
    <row r="977" spans="1:1" x14ac:dyDescent="0.35">
      <c r="A977"/>
    </row>
    <row r="978" spans="1:1" x14ac:dyDescent="0.35">
      <c r="A978"/>
    </row>
    <row r="979" spans="1:1" x14ac:dyDescent="0.35">
      <c r="A979"/>
    </row>
    <row r="980" spans="1:1" x14ac:dyDescent="0.35">
      <c r="A980"/>
    </row>
    <row r="981" spans="1:1" x14ac:dyDescent="0.35">
      <c r="A981"/>
    </row>
    <row r="982" spans="1:1" x14ac:dyDescent="0.35">
      <c r="A982"/>
    </row>
    <row r="983" spans="1:1" x14ac:dyDescent="0.35">
      <c r="A983"/>
    </row>
    <row r="984" spans="1:1" x14ac:dyDescent="0.35">
      <c r="A984"/>
    </row>
    <row r="985" spans="1:1" x14ac:dyDescent="0.35">
      <c r="A985"/>
    </row>
    <row r="986" spans="1:1" x14ac:dyDescent="0.35">
      <c r="A986"/>
    </row>
    <row r="987" spans="1:1" x14ac:dyDescent="0.35">
      <c r="A987"/>
    </row>
    <row r="988" spans="1:1" x14ac:dyDescent="0.35">
      <c r="A988"/>
    </row>
    <row r="989" spans="1:1" x14ac:dyDescent="0.35">
      <c r="A989"/>
    </row>
    <row r="990" spans="1:1" x14ac:dyDescent="0.35">
      <c r="A990"/>
    </row>
    <row r="991" spans="1:1" x14ac:dyDescent="0.35">
      <c r="A991"/>
    </row>
    <row r="992" spans="1:1" x14ac:dyDescent="0.35">
      <c r="A992"/>
    </row>
    <row r="993" spans="1:1" x14ac:dyDescent="0.35">
      <c r="A993"/>
    </row>
    <row r="994" spans="1:1" x14ac:dyDescent="0.35">
      <c r="A994"/>
    </row>
    <row r="995" spans="1:1" x14ac:dyDescent="0.35">
      <c r="A995"/>
    </row>
    <row r="996" spans="1:1" x14ac:dyDescent="0.35">
      <c r="A996"/>
    </row>
    <row r="997" spans="1:1" x14ac:dyDescent="0.35">
      <c r="A997"/>
    </row>
    <row r="998" spans="1:1" x14ac:dyDescent="0.35">
      <c r="A998"/>
    </row>
    <row r="999" spans="1:1" x14ac:dyDescent="0.35">
      <c r="A999"/>
    </row>
    <row r="1000" spans="1:1" x14ac:dyDescent="0.35">
      <c r="A1000"/>
    </row>
    <row r="1001" spans="1:1" x14ac:dyDescent="0.35">
      <c r="A1001"/>
    </row>
    <row r="1002" spans="1:1" x14ac:dyDescent="0.35">
      <c r="A1002"/>
    </row>
    <row r="1003" spans="1:1" x14ac:dyDescent="0.35">
      <c r="A1003"/>
    </row>
    <row r="1004" spans="1:1" x14ac:dyDescent="0.35">
      <c r="A1004"/>
    </row>
    <row r="1005" spans="1:1" x14ac:dyDescent="0.35">
      <c r="A1005"/>
    </row>
    <row r="1006" spans="1:1" x14ac:dyDescent="0.35">
      <c r="A1006"/>
    </row>
    <row r="1007" spans="1:1" x14ac:dyDescent="0.35">
      <c r="A1007"/>
    </row>
    <row r="1008" spans="1:1" x14ac:dyDescent="0.35">
      <c r="A1008"/>
    </row>
    <row r="1009" spans="1:1" x14ac:dyDescent="0.35">
      <c r="A1009"/>
    </row>
    <row r="1010" spans="1:1" x14ac:dyDescent="0.35">
      <c r="A1010"/>
    </row>
    <row r="1011" spans="1:1" x14ac:dyDescent="0.35">
      <c r="A1011"/>
    </row>
    <row r="1012" spans="1:1" x14ac:dyDescent="0.35">
      <c r="A1012"/>
    </row>
    <row r="1013" spans="1:1" x14ac:dyDescent="0.35">
      <c r="A1013"/>
    </row>
    <row r="1014" spans="1:1" x14ac:dyDescent="0.35">
      <c r="A1014"/>
    </row>
    <row r="1015" spans="1:1" x14ac:dyDescent="0.35">
      <c r="A1015"/>
    </row>
    <row r="1016" spans="1:1" x14ac:dyDescent="0.35">
      <c r="A1016"/>
    </row>
    <row r="1017" spans="1:1" x14ac:dyDescent="0.35">
      <c r="A1017"/>
    </row>
    <row r="1018" spans="1:1" x14ac:dyDescent="0.35">
      <c r="A1018"/>
    </row>
    <row r="1019" spans="1:1" x14ac:dyDescent="0.35">
      <c r="A1019"/>
    </row>
    <row r="1020" spans="1:1" x14ac:dyDescent="0.35">
      <c r="A1020"/>
    </row>
    <row r="1021" spans="1:1" x14ac:dyDescent="0.35">
      <c r="A1021"/>
    </row>
    <row r="1022" spans="1:1" x14ac:dyDescent="0.35">
      <c r="A1022"/>
    </row>
    <row r="1023" spans="1:1" x14ac:dyDescent="0.35">
      <c r="A1023"/>
    </row>
    <row r="1024" spans="1:1" x14ac:dyDescent="0.35">
      <c r="A1024"/>
    </row>
    <row r="1025" spans="1:1" x14ac:dyDescent="0.35">
      <c r="A1025"/>
    </row>
    <row r="1026" spans="1:1" x14ac:dyDescent="0.35">
      <c r="A1026"/>
    </row>
    <row r="1027" spans="1:1" x14ac:dyDescent="0.35">
      <c r="A1027"/>
    </row>
    <row r="1028" spans="1:1" x14ac:dyDescent="0.35">
      <c r="A1028"/>
    </row>
    <row r="1029" spans="1:1" x14ac:dyDescent="0.35">
      <c r="A1029"/>
    </row>
    <row r="1030" spans="1:1" x14ac:dyDescent="0.35">
      <c r="A1030"/>
    </row>
    <row r="1031" spans="1:1" x14ac:dyDescent="0.35">
      <c r="A1031"/>
    </row>
    <row r="1032" spans="1:1" x14ac:dyDescent="0.35">
      <c r="A1032"/>
    </row>
    <row r="1033" spans="1:1" x14ac:dyDescent="0.35">
      <c r="A1033"/>
    </row>
    <row r="1034" spans="1:1" x14ac:dyDescent="0.35">
      <c r="A1034"/>
    </row>
    <row r="1035" spans="1:1" x14ac:dyDescent="0.35">
      <c r="A1035"/>
    </row>
    <row r="1036" spans="1:1" x14ac:dyDescent="0.35">
      <c r="A1036"/>
    </row>
    <row r="1037" spans="1:1" x14ac:dyDescent="0.35">
      <c r="A1037"/>
    </row>
    <row r="1038" spans="1:1" x14ac:dyDescent="0.35">
      <c r="A1038"/>
    </row>
    <row r="1039" spans="1:1" x14ac:dyDescent="0.35">
      <c r="A1039"/>
    </row>
    <row r="1040" spans="1:1" x14ac:dyDescent="0.35">
      <c r="A1040"/>
    </row>
    <row r="1041" spans="1:1" x14ac:dyDescent="0.35">
      <c r="A1041"/>
    </row>
    <row r="1042" spans="1:1" x14ac:dyDescent="0.35">
      <c r="A1042"/>
    </row>
    <row r="1043" spans="1:1" x14ac:dyDescent="0.35">
      <c r="A1043"/>
    </row>
    <row r="1044" spans="1:1" x14ac:dyDescent="0.35">
      <c r="A1044"/>
    </row>
    <row r="1045" spans="1:1" x14ac:dyDescent="0.35">
      <c r="A1045"/>
    </row>
    <row r="1046" spans="1:1" x14ac:dyDescent="0.35">
      <c r="A1046"/>
    </row>
    <row r="1047" spans="1:1" x14ac:dyDescent="0.35">
      <c r="A1047"/>
    </row>
    <row r="1048" spans="1:1" x14ac:dyDescent="0.35">
      <c r="A1048"/>
    </row>
    <row r="1049" spans="1:1" x14ac:dyDescent="0.35">
      <c r="A1049"/>
    </row>
    <row r="1050" spans="1:1" x14ac:dyDescent="0.35">
      <c r="A1050"/>
    </row>
    <row r="1051" spans="1:1" x14ac:dyDescent="0.35">
      <c r="A1051"/>
    </row>
    <row r="1052" spans="1:1" x14ac:dyDescent="0.35">
      <c r="A1052"/>
    </row>
    <row r="1053" spans="1:1" x14ac:dyDescent="0.35">
      <c r="A1053"/>
    </row>
    <row r="1054" spans="1:1" x14ac:dyDescent="0.35">
      <c r="A1054"/>
    </row>
    <row r="1055" spans="1:1" x14ac:dyDescent="0.35">
      <c r="A1055"/>
    </row>
    <row r="1056" spans="1:1" x14ac:dyDescent="0.35">
      <c r="A1056"/>
    </row>
    <row r="1057" spans="1:1" x14ac:dyDescent="0.35">
      <c r="A1057"/>
    </row>
    <row r="1058" spans="1:1" x14ac:dyDescent="0.35">
      <c r="A1058"/>
    </row>
    <row r="1059" spans="1:1" x14ac:dyDescent="0.35">
      <c r="A1059"/>
    </row>
    <row r="1060" spans="1:1" x14ac:dyDescent="0.35">
      <c r="A1060"/>
    </row>
    <row r="1061" spans="1:1" x14ac:dyDescent="0.35">
      <c r="A1061"/>
    </row>
    <row r="1062" spans="1:1" x14ac:dyDescent="0.35">
      <c r="A1062"/>
    </row>
    <row r="1063" spans="1:1" x14ac:dyDescent="0.35">
      <c r="A1063"/>
    </row>
    <row r="1064" spans="1:1" x14ac:dyDescent="0.35">
      <c r="A1064"/>
    </row>
    <row r="1065" spans="1:1" x14ac:dyDescent="0.35">
      <c r="A1065"/>
    </row>
    <row r="1066" spans="1:1" x14ac:dyDescent="0.35">
      <c r="A1066"/>
    </row>
    <row r="1067" spans="1:1" x14ac:dyDescent="0.35">
      <c r="A1067"/>
    </row>
    <row r="1068" spans="1:1" x14ac:dyDescent="0.35">
      <c r="A1068"/>
    </row>
    <row r="1069" spans="1:1" x14ac:dyDescent="0.35">
      <c r="A1069"/>
    </row>
    <row r="1070" spans="1:1" x14ac:dyDescent="0.35">
      <c r="A1070"/>
    </row>
    <row r="1071" spans="1:1" x14ac:dyDescent="0.35">
      <c r="A1071"/>
    </row>
    <row r="1072" spans="1:1" x14ac:dyDescent="0.35">
      <c r="A1072"/>
    </row>
    <row r="1073" spans="1:1" x14ac:dyDescent="0.35">
      <c r="A1073"/>
    </row>
    <row r="1074" spans="1:1" x14ac:dyDescent="0.35">
      <c r="A1074"/>
    </row>
    <row r="1075" spans="1:1" x14ac:dyDescent="0.35">
      <c r="A1075"/>
    </row>
    <row r="1076" spans="1:1" x14ac:dyDescent="0.35">
      <c r="A1076"/>
    </row>
    <row r="1077" spans="1:1" x14ac:dyDescent="0.35">
      <c r="A1077"/>
    </row>
    <row r="1078" spans="1:1" x14ac:dyDescent="0.35">
      <c r="A1078"/>
    </row>
    <row r="1079" spans="1:1" x14ac:dyDescent="0.35">
      <c r="A1079"/>
    </row>
    <row r="1080" spans="1:1" x14ac:dyDescent="0.35">
      <c r="A1080"/>
    </row>
    <row r="1081" spans="1:1" x14ac:dyDescent="0.35">
      <c r="A1081"/>
    </row>
    <row r="1082" spans="1:1" x14ac:dyDescent="0.35">
      <c r="A1082"/>
    </row>
    <row r="1083" spans="1:1" x14ac:dyDescent="0.35">
      <c r="A1083"/>
    </row>
    <row r="1084" spans="1:1" x14ac:dyDescent="0.35">
      <c r="A1084"/>
    </row>
    <row r="1085" spans="1:1" x14ac:dyDescent="0.35">
      <c r="A1085"/>
    </row>
    <row r="1086" spans="1:1" x14ac:dyDescent="0.35">
      <c r="A1086"/>
    </row>
    <row r="1087" spans="1:1" x14ac:dyDescent="0.35">
      <c r="A1087"/>
    </row>
    <row r="1088" spans="1:1" x14ac:dyDescent="0.35">
      <c r="A1088"/>
    </row>
    <row r="1089" spans="1:1" x14ac:dyDescent="0.35">
      <c r="A1089"/>
    </row>
    <row r="1090" spans="1:1" x14ac:dyDescent="0.35">
      <c r="A1090"/>
    </row>
    <row r="1091" spans="1:1" x14ac:dyDescent="0.35">
      <c r="A1091"/>
    </row>
    <row r="1092" spans="1:1" x14ac:dyDescent="0.35">
      <c r="A1092"/>
    </row>
    <row r="1093" spans="1:1" x14ac:dyDescent="0.35">
      <c r="A1093"/>
    </row>
    <row r="1094" spans="1:1" x14ac:dyDescent="0.35">
      <c r="A1094"/>
    </row>
    <row r="1095" spans="1:1" x14ac:dyDescent="0.35">
      <c r="A1095"/>
    </row>
    <row r="1096" spans="1:1" x14ac:dyDescent="0.35">
      <c r="A1096"/>
    </row>
    <row r="1097" spans="1:1" x14ac:dyDescent="0.35">
      <c r="A1097"/>
    </row>
    <row r="1098" spans="1:1" x14ac:dyDescent="0.35">
      <c r="A1098"/>
    </row>
    <row r="1099" spans="1:1" x14ac:dyDescent="0.35">
      <c r="A1099"/>
    </row>
    <row r="1100" spans="1:1" x14ac:dyDescent="0.35">
      <c r="A1100"/>
    </row>
    <row r="1101" spans="1:1" x14ac:dyDescent="0.35">
      <c r="A1101"/>
    </row>
    <row r="1102" spans="1:1" x14ac:dyDescent="0.35">
      <c r="A1102"/>
    </row>
    <row r="1103" spans="1:1" x14ac:dyDescent="0.35">
      <c r="A1103"/>
    </row>
    <row r="1104" spans="1:1" x14ac:dyDescent="0.35">
      <c r="A1104"/>
    </row>
    <row r="1105" spans="1:1" x14ac:dyDescent="0.35">
      <c r="A1105"/>
    </row>
    <row r="1106" spans="1:1" x14ac:dyDescent="0.35">
      <c r="A1106"/>
    </row>
    <row r="1107" spans="1:1" x14ac:dyDescent="0.35">
      <c r="A1107"/>
    </row>
    <row r="1108" spans="1:1" x14ac:dyDescent="0.35">
      <c r="A1108"/>
    </row>
    <row r="1109" spans="1:1" x14ac:dyDescent="0.35">
      <c r="A1109"/>
    </row>
    <row r="1110" spans="1:1" x14ac:dyDescent="0.35">
      <c r="A1110"/>
    </row>
    <row r="1111" spans="1:1" x14ac:dyDescent="0.35">
      <c r="A1111"/>
    </row>
    <row r="1112" spans="1:1" x14ac:dyDescent="0.35">
      <c r="A1112"/>
    </row>
    <row r="1113" spans="1:1" x14ac:dyDescent="0.35">
      <c r="A1113"/>
    </row>
    <row r="1114" spans="1:1" x14ac:dyDescent="0.35">
      <c r="A1114"/>
    </row>
    <row r="1115" spans="1:1" x14ac:dyDescent="0.35">
      <c r="A1115"/>
    </row>
    <row r="1116" spans="1:1" x14ac:dyDescent="0.35">
      <c r="A1116"/>
    </row>
    <row r="1117" spans="1:1" x14ac:dyDescent="0.35">
      <c r="A1117"/>
    </row>
    <row r="1118" spans="1:1" x14ac:dyDescent="0.35">
      <c r="A1118"/>
    </row>
    <row r="1119" spans="1:1" x14ac:dyDescent="0.35">
      <c r="A1119"/>
    </row>
    <row r="1120" spans="1:1" x14ac:dyDescent="0.35">
      <c r="A1120"/>
    </row>
    <row r="1121" spans="1:1" x14ac:dyDescent="0.35">
      <c r="A1121"/>
    </row>
    <row r="1122" spans="1:1" x14ac:dyDescent="0.35">
      <c r="A1122"/>
    </row>
    <row r="1123" spans="1:1" x14ac:dyDescent="0.35">
      <c r="A1123"/>
    </row>
    <row r="1124" spans="1:1" x14ac:dyDescent="0.35">
      <c r="A1124"/>
    </row>
    <row r="1125" spans="1:1" x14ac:dyDescent="0.35">
      <c r="A1125"/>
    </row>
    <row r="1126" spans="1:1" x14ac:dyDescent="0.35">
      <c r="A1126"/>
    </row>
    <row r="1127" spans="1:1" x14ac:dyDescent="0.35">
      <c r="A1127"/>
    </row>
    <row r="1128" spans="1:1" x14ac:dyDescent="0.35">
      <c r="A1128"/>
    </row>
    <row r="1129" spans="1:1" x14ac:dyDescent="0.35">
      <c r="A1129"/>
    </row>
    <row r="1130" spans="1:1" x14ac:dyDescent="0.35">
      <c r="A1130"/>
    </row>
    <row r="1131" spans="1:1" x14ac:dyDescent="0.35">
      <c r="A1131"/>
    </row>
    <row r="1132" spans="1:1" x14ac:dyDescent="0.35">
      <c r="A1132"/>
    </row>
    <row r="1133" spans="1:1" x14ac:dyDescent="0.35">
      <c r="A1133"/>
    </row>
    <row r="1134" spans="1:1" x14ac:dyDescent="0.35">
      <c r="A1134"/>
    </row>
    <row r="1135" spans="1:1" x14ac:dyDescent="0.35">
      <c r="A1135"/>
    </row>
    <row r="1136" spans="1:1" x14ac:dyDescent="0.35">
      <c r="A1136"/>
    </row>
    <row r="1137" spans="1:1" x14ac:dyDescent="0.35">
      <c r="A1137"/>
    </row>
    <row r="1138" spans="1:1" x14ac:dyDescent="0.35">
      <c r="A1138"/>
    </row>
    <row r="1139" spans="1:1" x14ac:dyDescent="0.35">
      <c r="A1139"/>
    </row>
    <row r="1140" spans="1:1" x14ac:dyDescent="0.35">
      <c r="A1140"/>
    </row>
    <row r="1141" spans="1:1" x14ac:dyDescent="0.35">
      <c r="A1141"/>
    </row>
    <row r="1142" spans="1:1" x14ac:dyDescent="0.35">
      <c r="A1142"/>
    </row>
    <row r="1143" spans="1:1" x14ac:dyDescent="0.35">
      <c r="A1143"/>
    </row>
    <row r="1144" spans="1:1" x14ac:dyDescent="0.35">
      <c r="A1144"/>
    </row>
    <row r="1145" spans="1:1" x14ac:dyDescent="0.35">
      <c r="A1145"/>
    </row>
    <row r="1146" spans="1:1" x14ac:dyDescent="0.35">
      <c r="A1146"/>
    </row>
    <row r="1147" spans="1:1" x14ac:dyDescent="0.35">
      <c r="A1147"/>
    </row>
    <row r="1148" spans="1:1" x14ac:dyDescent="0.35">
      <c r="A1148"/>
    </row>
    <row r="1149" spans="1:1" x14ac:dyDescent="0.35">
      <c r="A1149"/>
    </row>
    <row r="1150" spans="1:1" x14ac:dyDescent="0.35">
      <c r="A1150"/>
    </row>
    <row r="1151" spans="1:1" x14ac:dyDescent="0.35">
      <c r="A1151"/>
    </row>
    <row r="1152" spans="1:1" x14ac:dyDescent="0.35">
      <c r="A1152"/>
    </row>
    <row r="1153" spans="1:1" x14ac:dyDescent="0.35">
      <c r="A1153"/>
    </row>
    <row r="1154" spans="1:1" x14ac:dyDescent="0.35">
      <c r="A1154"/>
    </row>
    <row r="1155" spans="1:1" x14ac:dyDescent="0.35">
      <c r="A1155"/>
    </row>
    <row r="1156" spans="1:1" x14ac:dyDescent="0.35">
      <c r="A1156"/>
    </row>
    <row r="1157" spans="1:1" x14ac:dyDescent="0.35">
      <c r="A1157"/>
    </row>
    <row r="1158" spans="1:1" x14ac:dyDescent="0.35">
      <c r="A1158"/>
    </row>
    <row r="1159" spans="1:1" x14ac:dyDescent="0.35">
      <c r="A1159"/>
    </row>
    <row r="1160" spans="1:1" x14ac:dyDescent="0.35">
      <c r="A1160"/>
    </row>
    <row r="1161" spans="1:1" x14ac:dyDescent="0.35">
      <c r="A1161"/>
    </row>
    <row r="1162" spans="1:1" x14ac:dyDescent="0.35">
      <c r="A1162"/>
    </row>
    <row r="1163" spans="1:1" x14ac:dyDescent="0.35">
      <c r="A1163"/>
    </row>
    <row r="1164" spans="1:1" x14ac:dyDescent="0.35">
      <c r="A1164"/>
    </row>
    <row r="1165" spans="1:1" x14ac:dyDescent="0.35">
      <c r="A1165"/>
    </row>
    <row r="1166" spans="1:1" x14ac:dyDescent="0.35">
      <c r="A1166"/>
    </row>
    <row r="1167" spans="1:1" x14ac:dyDescent="0.35">
      <c r="A1167"/>
    </row>
    <row r="1168" spans="1:1" x14ac:dyDescent="0.35">
      <c r="A1168"/>
    </row>
    <row r="1169" spans="1:1" x14ac:dyDescent="0.35">
      <c r="A1169"/>
    </row>
    <row r="1170" spans="1:1" x14ac:dyDescent="0.35">
      <c r="A1170"/>
    </row>
    <row r="1171" spans="1:1" x14ac:dyDescent="0.35">
      <c r="A1171"/>
    </row>
    <row r="1172" spans="1:1" x14ac:dyDescent="0.35">
      <c r="A1172"/>
    </row>
    <row r="1173" spans="1:1" x14ac:dyDescent="0.35">
      <c r="A1173"/>
    </row>
    <row r="1174" spans="1:1" x14ac:dyDescent="0.35">
      <c r="A1174"/>
    </row>
    <row r="1175" spans="1:1" x14ac:dyDescent="0.35">
      <c r="A1175"/>
    </row>
    <row r="1176" spans="1:1" x14ac:dyDescent="0.35">
      <c r="A1176"/>
    </row>
    <row r="1177" spans="1:1" x14ac:dyDescent="0.35">
      <c r="A1177"/>
    </row>
    <row r="1178" spans="1:1" x14ac:dyDescent="0.35">
      <c r="A1178"/>
    </row>
    <row r="1179" spans="1:1" x14ac:dyDescent="0.35">
      <c r="A1179"/>
    </row>
    <row r="1180" spans="1:1" x14ac:dyDescent="0.35">
      <c r="A1180"/>
    </row>
    <row r="1181" spans="1:1" x14ac:dyDescent="0.35">
      <c r="A1181"/>
    </row>
    <row r="1182" spans="1:1" x14ac:dyDescent="0.35">
      <c r="A1182"/>
    </row>
    <row r="1183" spans="1:1" x14ac:dyDescent="0.35">
      <c r="A1183"/>
    </row>
    <row r="1184" spans="1:1" x14ac:dyDescent="0.35">
      <c r="A1184"/>
    </row>
    <row r="1185" spans="1:1" x14ac:dyDescent="0.35">
      <c r="A1185"/>
    </row>
    <row r="1186" spans="1:1" x14ac:dyDescent="0.35">
      <c r="A1186"/>
    </row>
    <row r="1187" spans="1:1" x14ac:dyDescent="0.35">
      <c r="A1187"/>
    </row>
    <row r="1188" spans="1:1" x14ac:dyDescent="0.35">
      <c r="A1188"/>
    </row>
    <row r="1189" spans="1:1" x14ac:dyDescent="0.35">
      <c r="A1189"/>
    </row>
    <row r="1190" spans="1:1" x14ac:dyDescent="0.35">
      <c r="A1190"/>
    </row>
    <row r="1191" spans="1:1" x14ac:dyDescent="0.35">
      <c r="A1191"/>
    </row>
    <row r="1192" spans="1:1" x14ac:dyDescent="0.35">
      <c r="A1192"/>
    </row>
    <row r="1193" spans="1:1" x14ac:dyDescent="0.35">
      <c r="A1193"/>
    </row>
    <row r="1194" spans="1:1" x14ac:dyDescent="0.35">
      <c r="A1194"/>
    </row>
    <row r="1195" spans="1:1" x14ac:dyDescent="0.35">
      <c r="A1195"/>
    </row>
    <row r="1196" spans="1:1" x14ac:dyDescent="0.35">
      <c r="A1196"/>
    </row>
    <row r="1197" spans="1:1" x14ac:dyDescent="0.35">
      <c r="A1197"/>
    </row>
    <row r="1198" spans="1:1" x14ac:dyDescent="0.35">
      <c r="A1198"/>
    </row>
    <row r="1199" spans="1:1" x14ac:dyDescent="0.35">
      <c r="A1199"/>
    </row>
    <row r="1200" spans="1:1" x14ac:dyDescent="0.35">
      <c r="A1200"/>
    </row>
    <row r="1201" spans="1:1" x14ac:dyDescent="0.35">
      <c r="A1201"/>
    </row>
    <row r="1202" spans="1:1" x14ac:dyDescent="0.35">
      <c r="A1202"/>
    </row>
    <row r="1203" spans="1:1" x14ac:dyDescent="0.35">
      <c r="A1203"/>
    </row>
    <row r="1204" spans="1:1" x14ac:dyDescent="0.35">
      <c r="A1204"/>
    </row>
    <row r="1205" spans="1:1" x14ac:dyDescent="0.35">
      <c r="A1205"/>
    </row>
    <row r="1206" spans="1:1" x14ac:dyDescent="0.35">
      <c r="A1206"/>
    </row>
    <row r="1207" spans="1:1" x14ac:dyDescent="0.35">
      <c r="A1207"/>
    </row>
    <row r="1208" spans="1:1" x14ac:dyDescent="0.35">
      <c r="A1208"/>
    </row>
    <row r="1209" spans="1:1" x14ac:dyDescent="0.35">
      <c r="A1209"/>
    </row>
    <row r="1210" spans="1:1" x14ac:dyDescent="0.35">
      <c r="A1210"/>
    </row>
    <row r="1211" spans="1:1" x14ac:dyDescent="0.35">
      <c r="A1211"/>
    </row>
    <row r="1212" spans="1:1" x14ac:dyDescent="0.35">
      <c r="A1212"/>
    </row>
    <row r="1213" spans="1:1" x14ac:dyDescent="0.35">
      <c r="A1213"/>
    </row>
    <row r="1214" spans="1:1" x14ac:dyDescent="0.35">
      <c r="A1214"/>
    </row>
    <row r="1215" spans="1:1" x14ac:dyDescent="0.35">
      <c r="A1215"/>
    </row>
    <row r="1216" spans="1:1" x14ac:dyDescent="0.35">
      <c r="A1216"/>
    </row>
    <row r="1217" spans="1:1" x14ac:dyDescent="0.35">
      <c r="A1217"/>
    </row>
    <row r="1218" spans="1:1" x14ac:dyDescent="0.35">
      <c r="A1218"/>
    </row>
    <row r="1219" spans="1:1" x14ac:dyDescent="0.35">
      <c r="A1219"/>
    </row>
    <row r="1220" spans="1:1" x14ac:dyDescent="0.35">
      <c r="A1220"/>
    </row>
    <row r="1221" spans="1:1" x14ac:dyDescent="0.35">
      <c r="A1221"/>
    </row>
    <row r="1222" spans="1:1" x14ac:dyDescent="0.35">
      <c r="A1222"/>
    </row>
    <row r="1223" spans="1:1" x14ac:dyDescent="0.35">
      <c r="A1223"/>
    </row>
    <row r="1224" spans="1:1" x14ac:dyDescent="0.35">
      <c r="A1224"/>
    </row>
    <row r="1225" spans="1:1" x14ac:dyDescent="0.35">
      <c r="A1225"/>
    </row>
    <row r="1226" spans="1:1" x14ac:dyDescent="0.35">
      <c r="A1226"/>
    </row>
    <row r="1227" spans="1:1" x14ac:dyDescent="0.35">
      <c r="A1227"/>
    </row>
    <row r="1228" spans="1:1" x14ac:dyDescent="0.35">
      <c r="A1228"/>
    </row>
    <row r="1229" spans="1:1" x14ac:dyDescent="0.35">
      <c r="A1229"/>
    </row>
    <row r="1230" spans="1:1" x14ac:dyDescent="0.35">
      <c r="A1230"/>
    </row>
    <row r="1231" spans="1:1" x14ac:dyDescent="0.35">
      <c r="A1231"/>
    </row>
    <row r="1232" spans="1:1" x14ac:dyDescent="0.35">
      <c r="A1232"/>
    </row>
    <row r="1233" spans="1:1" x14ac:dyDescent="0.35">
      <c r="A1233"/>
    </row>
    <row r="1234" spans="1:1" x14ac:dyDescent="0.35">
      <c r="A1234"/>
    </row>
    <row r="1235" spans="1:1" x14ac:dyDescent="0.35">
      <c r="A1235"/>
    </row>
    <row r="1236" spans="1:1" x14ac:dyDescent="0.35">
      <c r="A1236"/>
    </row>
    <row r="1237" spans="1:1" x14ac:dyDescent="0.35">
      <c r="A1237"/>
    </row>
    <row r="1238" spans="1:1" x14ac:dyDescent="0.35">
      <c r="A1238"/>
    </row>
    <row r="1239" spans="1:1" x14ac:dyDescent="0.35">
      <c r="A1239"/>
    </row>
    <row r="1240" spans="1:1" x14ac:dyDescent="0.35">
      <c r="A1240"/>
    </row>
    <row r="1241" spans="1:1" x14ac:dyDescent="0.35">
      <c r="A1241"/>
    </row>
    <row r="1242" spans="1:1" x14ac:dyDescent="0.35">
      <c r="A1242"/>
    </row>
    <row r="1243" spans="1:1" x14ac:dyDescent="0.35">
      <c r="A1243"/>
    </row>
    <row r="1244" spans="1:1" x14ac:dyDescent="0.35">
      <c r="A1244"/>
    </row>
    <row r="1245" spans="1:1" x14ac:dyDescent="0.35">
      <c r="A1245"/>
    </row>
    <row r="1246" spans="1:1" x14ac:dyDescent="0.35">
      <c r="A1246"/>
    </row>
    <row r="1247" spans="1:1" x14ac:dyDescent="0.35">
      <c r="A1247"/>
    </row>
    <row r="1248" spans="1:1" x14ac:dyDescent="0.35">
      <c r="A1248"/>
    </row>
    <row r="1249" spans="1:1" x14ac:dyDescent="0.35">
      <c r="A1249"/>
    </row>
    <row r="1250" spans="1:1" x14ac:dyDescent="0.35">
      <c r="A1250"/>
    </row>
    <row r="1251" spans="1:1" x14ac:dyDescent="0.35">
      <c r="A1251"/>
    </row>
    <row r="1252" spans="1:1" x14ac:dyDescent="0.35">
      <c r="A1252"/>
    </row>
    <row r="1253" spans="1:1" x14ac:dyDescent="0.35">
      <c r="A1253"/>
    </row>
    <row r="1254" spans="1:1" x14ac:dyDescent="0.35">
      <c r="A1254"/>
    </row>
    <row r="1255" spans="1:1" x14ac:dyDescent="0.35">
      <c r="A1255"/>
    </row>
    <row r="1256" spans="1:1" x14ac:dyDescent="0.35">
      <c r="A1256"/>
    </row>
    <row r="1257" spans="1:1" x14ac:dyDescent="0.35">
      <c r="A1257"/>
    </row>
    <row r="1258" spans="1:1" x14ac:dyDescent="0.35">
      <c r="A1258"/>
    </row>
    <row r="1259" spans="1:1" x14ac:dyDescent="0.35">
      <c r="A1259"/>
    </row>
    <row r="1260" spans="1:1" x14ac:dyDescent="0.35">
      <c r="A1260"/>
    </row>
    <row r="1261" spans="1:1" x14ac:dyDescent="0.35">
      <c r="A1261"/>
    </row>
    <row r="1262" spans="1:1" x14ac:dyDescent="0.35">
      <c r="A1262"/>
    </row>
    <row r="1263" spans="1:1" x14ac:dyDescent="0.35">
      <c r="A1263"/>
    </row>
    <row r="1264" spans="1:1" x14ac:dyDescent="0.35">
      <c r="A1264"/>
    </row>
    <row r="1265" spans="1:1" x14ac:dyDescent="0.35">
      <c r="A1265"/>
    </row>
    <row r="1266" spans="1:1" x14ac:dyDescent="0.35">
      <c r="A1266"/>
    </row>
    <row r="1267" spans="1:1" x14ac:dyDescent="0.35">
      <c r="A1267"/>
    </row>
    <row r="1268" spans="1:1" x14ac:dyDescent="0.35">
      <c r="A1268"/>
    </row>
    <row r="1269" spans="1:1" x14ac:dyDescent="0.35">
      <c r="A1269"/>
    </row>
    <row r="1270" spans="1:1" x14ac:dyDescent="0.35">
      <c r="A1270"/>
    </row>
    <row r="1271" spans="1:1" x14ac:dyDescent="0.35">
      <c r="A1271"/>
    </row>
    <row r="1272" spans="1:1" x14ac:dyDescent="0.35">
      <c r="A1272"/>
    </row>
    <row r="1273" spans="1:1" x14ac:dyDescent="0.35">
      <c r="A1273"/>
    </row>
    <row r="1274" spans="1:1" x14ac:dyDescent="0.35">
      <c r="A1274"/>
    </row>
    <row r="1275" spans="1:1" x14ac:dyDescent="0.35">
      <c r="A1275"/>
    </row>
    <row r="1276" spans="1:1" x14ac:dyDescent="0.35">
      <c r="A1276"/>
    </row>
    <row r="1277" spans="1:1" x14ac:dyDescent="0.35">
      <c r="A1277"/>
    </row>
    <row r="1278" spans="1:1" x14ac:dyDescent="0.35">
      <c r="A1278"/>
    </row>
    <row r="1279" spans="1:1" x14ac:dyDescent="0.35">
      <c r="A1279"/>
    </row>
    <row r="1280" spans="1:1" x14ac:dyDescent="0.35">
      <c r="A1280"/>
    </row>
    <row r="1281" spans="1:1" x14ac:dyDescent="0.35">
      <c r="A1281"/>
    </row>
    <row r="1282" spans="1:1" x14ac:dyDescent="0.35">
      <c r="A1282"/>
    </row>
    <row r="1283" spans="1:1" x14ac:dyDescent="0.35">
      <c r="A1283"/>
    </row>
    <row r="1284" spans="1:1" x14ac:dyDescent="0.35">
      <c r="A1284"/>
    </row>
    <row r="1285" spans="1:1" x14ac:dyDescent="0.35">
      <c r="A1285"/>
    </row>
    <row r="1286" spans="1:1" x14ac:dyDescent="0.35">
      <c r="A1286"/>
    </row>
    <row r="1287" spans="1:1" x14ac:dyDescent="0.35">
      <c r="A1287"/>
    </row>
    <row r="1288" spans="1:1" x14ac:dyDescent="0.35">
      <c r="A1288"/>
    </row>
    <row r="1289" spans="1:1" x14ac:dyDescent="0.35">
      <c r="A1289"/>
    </row>
    <row r="1290" spans="1:1" x14ac:dyDescent="0.35">
      <c r="A1290"/>
    </row>
    <row r="1291" spans="1:1" x14ac:dyDescent="0.35">
      <c r="A1291"/>
    </row>
    <row r="1292" spans="1:1" x14ac:dyDescent="0.35">
      <c r="A1292"/>
    </row>
    <row r="1293" spans="1:1" x14ac:dyDescent="0.35">
      <c r="A1293"/>
    </row>
    <row r="1294" spans="1:1" x14ac:dyDescent="0.35">
      <c r="A1294"/>
    </row>
    <row r="1295" spans="1:1" x14ac:dyDescent="0.35">
      <c r="A1295"/>
    </row>
    <row r="1296" spans="1:1" x14ac:dyDescent="0.35">
      <c r="A1296"/>
    </row>
    <row r="1297" spans="1:1" x14ac:dyDescent="0.35">
      <c r="A1297"/>
    </row>
    <row r="1298" spans="1:1" x14ac:dyDescent="0.35">
      <c r="A1298"/>
    </row>
    <row r="1299" spans="1:1" x14ac:dyDescent="0.35">
      <c r="A1299"/>
    </row>
    <row r="1300" spans="1:1" x14ac:dyDescent="0.35">
      <c r="A1300"/>
    </row>
    <row r="1301" spans="1:1" x14ac:dyDescent="0.35">
      <c r="A1301"/>
    </row>
    <row r="1302" spans="1:1" x14ac:dyDescent="0.35">
      <c r="A1302"/>
    </row>
    <row r="1303" spans="1:1" x14ac:dyDescent="0.35">
      <c r="A1303"/>
    </row>
    <row r="1304" spans="1:1" x14ac:dyDescent="0.35">
      <c r="A1304"/>
    </row>
    <row r="1305" spans="1:1" x14ac:dyDescent="0.35">
      <c r="A1305"/>
    </row>
    <row r="1306" spans="1:1" x14ac:dyDescent="0.35">
      <c r="A1306"/>
    </row>
    <row r="1307" spans="1:1" x14ac:dyDescent="0.35">
      <c r="A1307"/>
    </row>
    <row r="1308" spans="1:1" x14ac:dyDescent="0.35">
      <c r="A1308"/>
    </row>
    <row r="1309" spans="1:1" x14ac:dyDescent="0.35">
      <c r="A1309"/>
    </row>
    <row r="1310" spans="1:1" x14ac:dyDescent="0.35">
      <c r="A1310"/>
    </row>
    <row r="1311" spans="1:1" x14ac:dyDescent="0.35">
      <c r="A1311"/>
    </row>
    <row r="1312" spans="1:1" x14ac:dyDescent="0.35">
      <c r="A1312"/>
    </row>
    <row r="1313" spans="1:1" x14ac:dyDescent="0.35">
      <c r="A1313"/>
    </row>
    <row r="1314" spans="1:1" x14ac:dyDescent="0.35">
      <c r="A1314"/>
    </row>
    <row r="1315" spans="1:1" x14ac:dyDescent="0.35">
      <c r="A1315"/>
    </row>
    <row r="1316" spans="1:1" x14ac:dyDescent="0.35">
      <c r="A1316"/>
    </row>
    <row r="1317" spans="1:1" x14ac:dyDescent="0.35">
      <c r="A1317"/>
    </row>
    <row r="1318" spans="1:1" x14ac:dyDescent="0.35">
      <c r="A1318"/>
    </row>
    <row r="1319" spans="1:1" x14ac:dyDescent="0.35">
      <c r="A1319"/>
    </row>
    <row r="1320" spans="1:1" x14ac:dyDescent="0.35">
      <c r="A1320"/>
    </row>
    <row r="1321" spans="1:1" x14ac:dyDescent="0.35">
      <c r="A1321"/>
    </row>
    <row r="1322" spans="1:1" x14ac:dyDescent="0.35">
      <c r="A1322"/>
    </row>
    <row r="1323" spans="1:1" x14ac:dyDescent="0.35">
      <c r="A1323"/>
    </row>
    <row r="1324" spans="1:1" x14ac:dyDescent="0.35">
      <c r="A1324"/>
    </row>
    <row r="1325" spans="1:1" x14ac:dyDescent="0.35">
      <c r="A1325"/>
    </row>
    <row r="1326" spans="1:1" x14ac:dyDescent="0.35">
      <c r="A1326"/>
    </row>
    <row r="1327" spans="1:1" x14ac:dyDescent="0.35">
      <c r="A1327"/>
    </row>
    <row r="1328" spans="1:1" x14ac:dyDescent="0.35">
      <c r="A1328"/>
    </row>
    <row r="1329" spans="1:1" x14ac:dyDescent="0.35">
      <c r="A1329"/>
    </row>
    <row r="1330" spans="1:1" x14ac:dyDescent="0.35">
      <c r="A1330"/>
    </row>
    <row r="1331" spans="1:1" x14ac:dyDescent="0.35">
      <c r="A1331"/>
    </row>
    <row r="1332" spans="1:1" x14ac:dyDescent="0.35">
      <c r="A1332"/>
    </row>
    <row r="1333" spans="1:1" x14ac:dyDescent="0.35">
      <c r="A1333"/>
    </row>
    <row r="1334" spans="1:1" x14ac:dyDescent="0.35">
      <c r="A1334"/>
    </row>
    <row r="1335" spans="1:1" x14ac:dyDescent="0.35">
      <c r="A1335"/>
    </row>
    <row r="1336" spans="1:1" x14ac:dyDescent="0.35">
      <c r="A1336"/>
    </row>
    <row r="1337" spans="1:1" x14ac:dyDescent="0.35">
      <c r="A1337"/>
    </row>
    <row r="1338" spans="1:1" x14ac:dyDescent="0.35">
      <c r="A1338"/>
    </row>
    <row r="1339" spans="1:1" x14ac:dyDescent="0.35">
      <c r="A1339"/>
    </row>
    <row r="1340" spans="1:1" x14ac:dyDescent="0.35">
      <c r="A1340"/>
    </row>
    <row r="1341" spans="1:1" x14ac:dyDescent="0.35">
      <c r="A1341"/>
    </row>
    <row r="1342" spans="1:1" x14ac:dyDescent="0.35">
      <c r="A1342"/>
    </row>
    <row r="1343" spans="1:1" x14ac:dyDescent="0.35">
      <c r="A1343"/>
    </row>
    <row r="1344" spans="1:1" x14ac:dyDescent="0.35">
      <c r="A1344"/>
    </row>
    <row r="1345" spans="1:1" x14ac:dyDescent="0.35">
      <c r="A1345"/>
    </row>
    <row r="1346" spans="1:1" x14ac:dyDescent="0.35">
      <c r="A1346"/>
    </row>
    <row r="1347" spans="1:1" x14ac:dyDescent="0.35">
      <c r="A1347"/>
    </row>
    <row r="1348" spans="1:1" x14ac:dyDescent="0.35">
      <c r="A1348"/>
    </row>
    <row r="1349" spans="1:1" x14ac:dyDescent="0.35">
      <c r="A1349"/>
    </row>
    <row r="1350" spans="1:1" x14ac:dyDescent="0.35">
      <c r="A1350"/>
    </row>
    <row r="1351" spans="1:1" x14ac:dyDescent="0.35">
      <c r="A1351"/>
    </row>
    <row r="1352" spans="1:1" x14ac:dyDescent="0.35">
      <c r="A1352"/>
    </row>
    <row r="1353" spans="1:1" x14ac:dyDescent="0.35">
      <c r="A1353"/>
    </row>
    <row r="1354" spans="1:1" x14ac:dyDescent="0.35">
      <c r="A1354"/>
    </row>
    <row r="1355" spans="1:1" x14ac:dyDescent="0.35">
      <c r="A1355"/>
    </row>
    <row r="1356" spans="1:1" x14ac:dyDescent="0.35">
      <c r="A1356"/>
    </row>
    <row r="1357" spans="1:1" x14ac:dyDescent="0.35">
      <c r="A1357"/>
    </row>
    <row r="1358" spans="1:1" x14ac:dyDescent="0.35">
      <c r="A1358"/>
    </row>
    <row r="1359" spans="1:1" x14ac:dyDescent="0.35">
      <c r="A1359"/>
    </row>
    <row r="1360" spans="1:1" x14ac:dyDescent="0.35">
      <c r="A1360"/>
    </row>
    <row r="1361" spans="1:1" x14ac:dyDescent="0.35">
      <c r="A1361"/>
    </row>
    <row r="1362" spans="1:1" x14ac:dyDescent="0.35">
      <c r="A1362"/>
    </row>
    <row r="1363" spans="1:1" x14ac:dyDescent="0.35">
      <c r="A1363"/>
    </row>
    <row r="1364" spans="1:1" x14ac:dyDescent="0.35">
      <c r="A1364"/>
    </row>
    <row r="1365" spans="1:1" x14ac:dyDescent="0.35">
      <c r="A1365"/>
    </row>
    <row r="1366" spans="1:1" x14ac:dyDescent="0.35">
      <c r="A1366"/>
    </row>
    <row r="1367" spans="1:1" x14ac:dyDescent="0.35">
      <c r="A1367"/>
    </row>
    <row r="1368" spans="1:1" x14ac:dyDescent="0.35">
      <c r="A1368"/>
    </row>
    <row r="1369" spans="1:1" x14ac:dyDescent="0.35">
      <c r="A1369"/>
    </row>
    <row r="1370" spans="1:1" x14ac:dyDescent="0.35">
      <c r="A1370"/>
    </row>
    <row r="1371" spans="1:1" x14ac:dyDescent="0.35">
      <c r="A1371"/>
    </row>
    <row r="1372" spans="1:1" x14ac:dyDescent="0.35">
      <c r="A1372"/>
    </row>
    <row r="1373" spans="1:1" x14ac:dyDescent="0.35">
      <c r="A1373"/>
    </row>
    <row r="1374" spans="1:1" x14ac:dyDescent="0.35">
      <c r="A1374"/>
    </row>
    <row r="1375" spans="1:1" x14ac:dyDescent="0.35">
      <c r="A1375"/>
    </row>
    <row r="1376" spans="1:1" x14ac:dyDescent="0.35">
      <c r="A1376"/>
    </row>
    <row r="1377" spans="1:1" x14ac:dyDescent="0.35">
      <c r="A1377"/>
    </row>
    <row r="1378" spans="1:1" x14ac:dyDescent="0.35">
      <c r="A1378"/>
    </row>
    <row r="1379" spans="1:1" x14ac:dyDescent="0.35">
      <c r="A1379"/>
    </row>
    <row r="1380" spans="1:1" x14ac:dyDescent="0.35">
      <c r="A1380"/>
    </row>
    <row r="1381" spans="1:1" x14ac:dyDescent="0.35">
      <c r="A1381"/>
    </row>
    <row r="1382" spans="1:1" x14ac:dyDescent="0.35">
      <c r="A1382"/>
    </row>
    <row r="1383" spans="1:1" x14ac:dyDescent="0.35">
      <c r="A1383"/>
    </row>
    <row r="1384" spans="1:1" x14ac:dyDescent="0.35">
      <c r="A1384"/>
    </row>
    <row r="1385" spans="1:1" x14ac:dyDescent="0.35">
      <c r="A1385"/>
    </row>
    <row r="1386" spans="1:1" x14ac:dyDescent="0.35">
      <c r="A1386"/>
    </row>
    <row r="1387" spans="1:1" x14ac:dyDescent="0.35">
      <c r="A1387"/>
    </row>
    <row r="1388" spans="1:1" x14ac:dyDescent="0.35">
      <c r="A1388"/>
    </row>
    <row r="1389" spans="1:1" x14ac:dyDescent="0.35">
      <c r="A1389"/>
    </row>
    <row r="1390" spans="1:1" x14ac:dyDescent="0.35">
      <c r="A1390"/>
    </row>
    <row r="1391" spans="1:1" x14ac:dyDescent="0.35">
      <c r="A1391"/>
    </row>
    <row r="1392" spans="1:1" x14ac:dyDescent="0.35">
      <c r="A1392"/>
    </row>
    <row r="1393" spans="1:1" x14ac:dyDescent="0.35">
      <c r="A1393"/>
    </row>
    <row r="1394" spans="1:1" x14ac:dyDescent="0.35">
      <c r="A1394"/>
    </row>
    <row r="1395" spans="1:1" x14ac:dyDescent="0.35">
      <c r="A1395"/>
    </row>
    <row r="1396" spans="1:1" x14ac:dyDescent="0.35">
      <c r="A1396"/>
    </row>
    <row r="1397" spans="1:1" x14ac:dyDescent="0.35">
      <c r="A1397"/>
    </row>
    <row r="1398" spans="1:1" x14ac:dyDescent="0.35">
      <c r="A1398"/>
    </row>
    <row r="1399" spans="1:1" x14ac:dyDescent="0.35">
      <c r="A1399"/>
    </row>
    <row r="1400" spans="1:1" x14ac:dyDescent="0.35">
      <c r="A1400"/>
    </row>
    <row r="1401" spans="1:1" x14ac:dyDescent="0.35">
      <c r="A1401"/>
    </row>
    <row r="1402" spans="1:1" x14ac:dyDescent="0.35">
      <c r="A1402"/>
    </row>
    <row r="1403" spans="1:1" x14ac:dyDescent="0.35">
      <c r="A1403"/>
    </row>
    <row r="1404" spans="1:1" x14ac:dyDescent="0.35">
      <c r="A1404"/>
    </row>
    <row r="1405" spans="1:1" x14ac:dyDescent="0.35">
      <c r="A1405"/>
    </row>
    <row r="1406" spans="1:1" x14ac:dyDescent="0.35">
      <c r="A1406"/>
    </row>
    <row r="1407" spans="1:1" x14ac:dyDescent="0.35">
      <c r="A1407"/>
    </row>
    <row r="1408" spans="1:1" x14ac:dyDescent="0.35">
      <c r="A1408"/>
    </row>
    <row r="1409" spans="1:1" x14ac:dyDescent="0.35">
      <c r="A1409"/>
    </row>
    <row r="1410" spans="1:1" x14ac:dyDescent="0.35">
      <c r="A1410"/>
    </row>
    <row r="1411" spans="1:1" x14ac:dyDescent="0.35">
      <c r="A1411"/>
    </row>
    <row r="1412" spans="1:1" x14ac:dyDescent="0.35">
      <c r="A1412"/>
    </row>
    <row r="1413" spans="1:1" x14ac:dyDescent="0.35">
      <c r="A1413"/>
    </row>
    <row r="1414" spans="1:1" x14ac:dyDescent="0.35">
      <c r="A1414"/>
    </row>
    <row r="1415" spans="1:1" x14ac:dyDescent="0.35">
      <c r="A1415"/>
    </row>
    <row r="1416" spans="1:1" x14ac:dyDescent="0.35">
      <c r="A1416"/>
    </row>
    <row r="1417" spans="1:1" x14ac:dyDescent="0.35">
      <c r="A1417"/>
    </row>
    <row r="1418" spans="1:1" x14ac:dyDescent="0.35">
      <c r="A1418"/>
    </row>
    <row r="1419" spans="1:1" x14ac:dyDescent="0.35">
      <c r="A1419"/>
    </row>
    <row r="1420" spans="1:1" x14ac:dyDescent="0.35">
      <c r="A1420"/>
    </row>
    <row r="1421" spans="1:1" x14ac:dyDescent="0.35">
      <c r="A1421"/>
    </row>
    <row r="1422" spans="1:1" x14ac:dyDescent="0.35">
      <c r="A1422"/>
    </row>
    <row r="1423" spans="1:1" x14ac:dyDescent="0.35">
      <c r="A1423"/>
    </row>
    <row r="1424" spans="1:1" x14ac:dyDescent="0.35">
      <c r="A1424"/>
    </row>
    <row r="1425" spans="1:1" x14ac:dyDescent="0.35">
      <c r="A1425"/>
    </row>
    <row r="1426" spans="1:1" x14ac:dyDescent="0.35">
      <c r="A1426"/>
    </row>
    <row r="1427" spans="1:1" x14ac:dyDescent="0.35">
      <c r="A1427"/>
    </row>
    <row r="1428" spans="1:1" x14ac:dyDescent="0.35">
      <c r="A1428"/>
    </row>
    <row r="1429" spans="1:1" x14ac:dyDescent="0.35">
      <c r="A1429"/>
    </row>
    <row r="1430" spans="1:1" x14ac:dyDescent="0.35">
      <c r="A1430"/>
    </row>
    <row r="1431" spans="1:1" x14ac:dyDescent="0.35">
      <c r="A1431"/>
    </row>
    <row r="1432" spans="1:1" x14ac:dyDescent="0.35">
      <c r="A1432"/>
    </row>
    <row r="1433" spans="1:1" x14ac:dyDescent="0.35">
      <c r="A1433"/>
    </row>
    <row r="1434" spans="1:1" x14ac:dyDescent="0.35">
      <c r="A1434"/>
    </row>
    <row r="1435" spans="1:1" x14ac:dyDescent="0.35">
      <c r="A1435"/>
    </row>
    <row r="1436" spans="1:1" x14ac:dyDescent="0.35">
      <c r="A1436"/>
    </row>
    <row r="1437" spans="1:1" x14ac:dyDescent="0.35">
      <c r="A1437"/>
    </row>
    <row r="1438" spans="1:1" x14ac:dyDescent="0.35">
      <c r="A1438"/>
    </row>
    <row r="1439" spans="1:1" x14ac:dyDescent="0.35">
      <c r="A1439"/>
    </row>
    <row r="1440" spans="1:1" x14ac:dyDescent="0.35">
      <c r="A1440"/>
    </row>
    <row r="1441" spans="1:1" x14ac:dyDescent="0.35">
      <c r="A1441"/>
    </row>
    <row r="1442" spans="1:1" x14ac:dyDescent="0.35">
      <c r="A1442"/>
    </row>
    <row r="1443" spans="1:1" x14ac:dyDescent="0.35">
      <c r="A1443"/>
    </row>
    <row r="1444" spans="1:1" x14ac:dyDescent="0.35">
      <c r="A1444"/>
    </row>
    <row r="1445" spans="1:1" x14ac:dyDescent="0.35">
      <c r="A1445"/>
    </row>
    <row r="1446" spans="1:1" x14ac:dyDescent="0.35">
      <c r="A1446"/>
    </row>
    <row r="1447" spans="1:1" x14ac:dyDescent="0.35">
      <c r="A1447"/>
    </row>
    <row r="1448" spans="1:1" x14ac:dyDescent="0.35">
      <c r="A1448"/>
    </row>
    <row r="1449" spans="1:1" x14ac:dyDescent="0.35">
      <c r="A1449"/>
    </row>
    <row r="1450" spans="1:1" x14ac:dyDescent="0.35">
      <c r="A1450"/>
    </row>
    <row r="1451" spans="1:1" x14ac:dyDescent="0.35">
      <c r="A1451"/>
    </row>
    <row r="1452" spans="1:1" x14ac:dyDescent="0.35">
      <c r="A1452"/>
    </row>
    <row r="1453" spans="1:1" x14ac:dyDescent="0.35">
      <c r="A1453"/>
    </row>
    <row r="1454" spans="1:1" x14ac:dyDescent="0.35">
      <c r="A1454"/>
    </row>
    <row r="1455" spans="1:1" x14ac:dyDescent="0.35">
      <c r="A1455"/>
    </row>
    <row r="1456" spans="1:1" x14ac:dyDescent="0.35">
      <c r="A1456"/>
    </row>
    <row r="1457" spans="1:1" x14ac:dyDescent="0.35">
      <c r="A1457"/>
    </row>
    <row r="1458" spans="1:1" x14ac:dyDescent="0.35">
      <c r="A1458"/>
    </row>
    <row r="1459" spans="1:1" x14ac:dyDescent="0.35">
      <c r="A1459"/>
    </row>
    <row r="1460" spans="1:1" x14ac:dyDescent="0.35">
      <c r="A1460"/>
    </row>
    <row r="1461" spans="1:1" x14ac:dyDescent="0.35">
      <c r="A1461"/>
    </row>
    <row r="1462" spans="1:1" x14ac:dyDescent="0.35">
      <c r="A1462"/>
    </row>
    <row r="1463" spans="1:1" x14ac:dyDescent="0.35">
      <c r="A1463"/>
    </row>
    <row r="1464" spans="1:1" x14ac:dyDescent="0.35">
      <c r="A1464"/>
    </row>
    <row r="1465" spans="1:1" x14ac:dyDescent="0.35">
      <c r="A1465"/>
    </row>
    <row r="1466" spans="1:1" x14ac:dyDescent="0.35">
      <c r="A1466"/>
    </row>
    <row r="1467" spans="1:1" x14ac:dyDescent="0.35">
      <c r="A1467"/>
    </row>
    <row r="1468" spans="1:1" x14ac:dyDescent="0.35">
      <c r="A1468"/>
    </row>
    <row r="1469" spans="1:1" x14ac:dyDescent="0.35">
      <c r="A1469"/>
    </row>
    <row r="1470" spans="1:1" x14ac:dyDescent="0.35">
      <c r="A1470"/>
    </row>
    <row r="1471" spans="1:1" x14ac:dyDescent="0.35">
      <c r="A1471"/>
    </row>
    <row r="1472" spans="1:1" x14ac:dyDescent="0.35">
      <c r="A1472"/>
    </row>
    <row r="1473" spans="1:1" x14ac:dyDescent="0.35">
      <c r="A1473"/>
    </row>
    <row r="1474" spans="1:1" x14ac:dyDescent="0.35">
      <c r="A1474"/>
    </row>
    <row r="1475" spans="1:1" x14ac:dyDescent="0.35">
      <c r="A1475"/>
    </row>
    <row r="1476" spans="1:1" x14ac:dyDescent="0.35">
      <c r="A1476"/>
    </row>
    <row r="1477" spans="1:1" x14ac:dyDescent="0.35">
      <c r="A1477"/>
    </row>
    <row r="1478" spans="1:1" x14ac:dyDescent="0.35">
      <c r="A1478"/>
    </row>
    <row r="1479" spans="1:1" x14ac:dyDescent="0.35">
      <c r="A1479"/>
    </row>
    <row r="1480" spans="1:1" x14ac:dyDescent="0.35">
      <c r="A1480"/>
    </row>
    <row r="1481" spans="1:1" x14ac:dyDescent="0.35">
      <c r="A1481"/>
    </row>
    <row r="1482" spans="1:1" x14ac:dyDescent="0.35">
      <c r="A1482"/>
    </row>
    <row r="1483" spans="1:1" x14ac:dyDescent="0.35">
      <c r="A1483"/>
    </row>
    <row r="1484" spans="1:1" x14ac:dyDescent="0.35">
      <c r="A1484"/>
    </row>
    <row r="1485" spans="1:1" x14ac:dyDescent="0.35">
      <c r="A1485"/>
    </row>
    <row r="1486" spans="1:1" x14ac:dyDescent="0.35">
      <c r="A1486"/>
    </row>
    <row r="1487" spans="1:1" x14ac:dyDescent="0.35">
      <c r="A1487"/>
    </row>
    <row r="1488" spans="1:1" x14ac:dyDescent="0.35">
      <c r="A1488"/>
    </row>
    <row r="1489" spans="1:1" x14ac:dyDescent="0.35">
      <c r="A1489"/>
    </row>
    <row r="1490" spans="1:1" x14ac:dyDescent="0.35">
      <c r="A1490"/>
    </row>
    <row r="1491" spans="1:1" x14ac:dyDescent="0.35">
      <c r="A1491"/>
    </row>
    <row r="1492" spans="1:1" x14ac:dyDescent="0.35">
      <c r="A1492"/>
    </row>
    <row r="1493" spans="1:1" x14ac:dyDescent="0.35">
      <c r="A1493"/>
    </row>
    <row r="1494" spans="1:1" x14ac:dyDescent="0.35">
      <c r="A1494"/>
    </row>
    <row r="1495" spans="1:1" x14ac:dyDescent="0.35">
      <c r="A1495"/>
    </row>
    <row r="1496" spans="1:1" x14ac:dyDescent="0.35">
      <c r="A1496"/>
    </row>
    <row r="1497" spans="1:1" x14ac:dyDescent="0.35">
      <c r="A1497"/>
    </row>
    <row r="1498" spans="1:1" x14ac:dyDescent="0.35">
      <c r="A1498"/>
    </row>
    <row r="1499" spans="1:1" x14ac:dyDescent="0.35">
      <c r="A1499"/>
    </row>
    <row r="1500" spans="1:1" x14ac:dyDescent="0.35">
      <c r="A1500"/>
    </row>
    <row r="1501" spans="1:1" x14ac:dyDescent="0.35">
      <c r="A1501"/>
    </row>
    <row r="1502" spans="1:1" x14ac:dyDescent="0.35">
      <c r="A1502"/>
    </row>
    <row r="1503" spans="1:1" x14ac:dyDescent="0.35">
      <c r="A1503"/>
    </row>
    <row r="1504" spans="1:1" x14ac:dyDescent="0.35">
      <c r="A1504"/>
    </row>
    <row r="1505" spans="1:1" x14ac:dyDescent="0.35">
      <c r="A1505"/>
    </row>
    <row r="1506" spans="1:1" x14ac:dyDescent="0.35">
      <c r="A1506"/>
    </row>
    <row r="1507" spans="1:1" x14ac:dyDescent="0.35">
      <c r="A1507"/>
    </row>
    <row r="1508" spans="1:1" x14ac:dyDescent="0.35">
      <c r="A1508"/>
    </row>
    <row r="1509" spans="1:1" x14ac:dyDescent="0.35">
      <c r="A1509"/>
    </row>
    <row r="1510" spans="1:1" x14ac:dyDescent="0.35">
      <c r="A1510"/>
    </row>
    <row r="1511" spans="1:1" x14ac:dyDescent="0.35">
      <c r="A1511"/>
    </row>
    <row r="1512" spans="1:1" x14ac:dyDescent="0.35">
      <c r="A1512"/>
    </row>
    <row r="1513" spans="1:1" x14ac:dyDescent="0.35">
      <c r="A1513"/>
    </row>
    <row r="1514" spans="1:1" x14ac:dyDescent="0.35">
      <c r="A1514"/>
    </row>
    <row r="1515" spans="1:1" x14ac:dyDescent="0.35">
      <c r="A1515"/>
    </row>
    <row r="1516" spans="1:1" x14ac:dyDescent="0.35">
      <c r="A1516"/>
    </row>
    <row r="1517" spans="1:1" x14ac:dyDescent="0.35">
      <c r="A1517"/>
    </row>
    <row r="1518" spans="1:1" x14ac:dyDescent="0.35">
      <c r="A1518"/>
    </row>
    <row r="1519" spans="1:1" x14ac:dyDescent="0.35">
      <c r="A1519"/>
    </row>
    <row r="1520" spans="1:1" x14ac:dyDescent="0.35">
      <c r="A1520"/>
    </row>
    <row r="1521" spans="1:1" x14ac:dyDescent="0.35">
      <c r="A1521"/>
    </row>
    <row r="1522" spans="1:1" x14ac:dyDescent="0.35">
      <c r="A1522"/>
    </row>
    <row r="1523" spans="1:1" x14ac:dyDescent="0.35">
      <c r="A1523"/>
    </row>
    <row r="1524" spans="1:1" x14ac:dyDescent="0.35">
      <c r="A1524"/>
    </row>
    <row r="1525" spans="1:1" x14ac:dyDescent="0.35">
      <c r="A1525"/>
    </row>
    <row r="1526" spans="1:1" x14ac:dyDescent="0.35">
      <c r="A1526"/>
    </row>
    <row r="1527" spans="1:1" x14ac:dyDescent="0.35">
      <c r="A1527"/>
    </row>
    <row r="1528" spans="1:1" x14ac:dyDescent="0.35">
      <c r="A1528"/>
    </row>
    <row r="1529" spans="1:1" x14ac:dyDescent="0.35">
      <c r="A1529"/>
    </row>
    <row r="1530" spans="1:1" x14ac:dyDescent="0.35">
      <c r="A1530"/>
    </row>
    <row r="1531" spans="1:1" x14ac:dyDescent="0.35">
      <c r="A1531"/>
    </row>
    <row r="1532" spans="1:1" x14ac:dyDescent="0.35">
      <c r="A1532"/>
    </row>
    <row r="1533" spans="1:1" x14ac:dyDescent="0.35">
      <c r="A1533"/>
    </row>
    <row r="1534" spans="1:1" x14ac:dyDescent="0.35">
      <c r="A1534"/>
    </row>
    <row r="1535" spans="1:1" x14ac:dyDescent="0.35">
      <c r="A1535"/>
    </row>
    <row r="1536" spans="1:1" x14ac:dyDescent="0.35">
      <c r="A1536"/>
    </row>
    <row r="1537" spans="1:1" x14ac:dyDescent="0.35">
      <c r="A1537"/>
    </row>
    <row r="1538" spans="1:1" x14ac:dyDescent="0.35">
      <c r="A1538"/>
    </row>
    <row r="1539" spans="1:1" x14ac:dyDescent="0.35">
      <c r="A1539"/>
    </row>
    <row r="1540" spans="1:1" x14ac:dyDescent="0.35">
      <c r="A1540"/>
    </row>
    <row r="1541" spans="1:1" x14ac:dyDescent="0.35">
      <c r="A1541"/>
    </row>
    <row r="1542" spans="1:1" x14ac:dyDescent="0.35">
      <c r="A1542"/>
    </row>
    <row r="1543" spans="1:1" x14ac:dyDescent="0.35">
      <c r="A1543"/>
    </row>
    <row r="1544" spans="1:1" x14ac:dyDescent="0.35">
      <c r="A1544"/>
    </row>
    <row r="1545" spans="1:1" x14ac:dyDescent="0.35">
      <c r="A1545"/>
    </row>
    <row r="1546" spans="1:1" x14ac:dyDescent="0.35">
      <c r="A1546"/>
    </row>
    <row r="1547" spans="1:1" x14ac:dyDescent="0.35">
      <c r="A1547"/>
    </row>
    <row r="1548" spans="1:1" x14ac:dyDescent="0.35">
      <c r="A1548"/>
    </row>
    <row r="1549" spans="1:1" x14ac:dyDescent="0.35">
      <c r="A1549"/>
    </row>
    <row r="1550" spans="1:1" x14ac:dyDescent="0.35">
      <c r="A1550"/>
    </row>
    <row r="1551" spans="1:1" x14ac:dyDescent="0.35">
      <c r="A1551"/>
    </row>
    <row r="1552" spans="1:1" x14ac:dyDescent="0.35">
      <c r="A1552"/>
    </row>
    <row r="1553" spans="1:1" x14ac:dyDescent="0.35">
      <c r="A1553"/>
    </row>
    <row r="1554" spans="1:1" x14ac:dyDescent="0.35">
      <c r="A1554"/>
    </row>
    <row r="1555" spans="1:1" x14ac:dyDescent="0.35">
      <c r="A1555"/>
    </row>
    <row r="1556" spans="1:1" x14ac:dyDescent="0.35">
      <c r="A1556"/>
    </row>
    <row r="1557" spans="1:1" x14ac:dyDescent="0.35">
      <c r="A1557"/>
    </row>
    <row r="1558" spans="1:1" x14ac:dyDescent="0.35">
      <c r="A1558"/>
    </row>
    <row r="1559" spans="1:1" x14ac:dyDescent="0.35">
      <c r="A1559"/>
    </row>
    <row r="1560" spans="1:1" x14ac:dyDescent="0.35">
      <c r="A1560"/>
    </row>
    <row r="1561" spans="1:1" x14ac:dyDescent="0.35">
      <c r="A1561"/>
    </row>
    <row r="1562" spans="1:1" x14ac:dyDescent="0.35">
      <c r="A1562"/>
    </row>
    <row r="1563" spans="1:1" x14ac:dyDescent="0.35">
      <c r="A1563"/>
    </row>
    <row r="1564" spans="1:1" x14ac:dyDescent="0.35">
      <c r="A1564"/>
    </row>
    <row r="1565" spans="1:1" x14ac:dyDescent="0.35">
      <c r="A1565"/>
    </row>
    <row r="1566" spans="1:1" x14ac:dyDescent="0.35">
      <c r="A1566"/>
    </row>
    <row r="1567" spans="1:1" x14ac:dyDescent="0.35">
      <c r="A1567"/>
    </row>
    <row r="1568" spans="1:1" x14ac:dyDescent="0.35">
      <c r="A1568"/>
    </row>
    <row r="1569" spans="1:1" x14ac:dyDescent="0.35">
      <c r="A1569"/>
    </row>
    <row r="1570" spans="1:1" x14ac:dyDescent="0.35">
      <c r="A1570"/>
    </row>
    <row r="1571" spans="1:1" x14ac:dyDescent="0.35">
      <c r="A1571"/>
    </row>
    <row r="1572" spans="1:1" x14ac:dyDescent="0.35">
      <c r="A1572"/>
    </row>
    <row r="1573" spans="1:1" x14ac:dyDescent="0.35">
      <c r="A1573"/>
    </row>
    <row r="1574" spans="1:1" x14ac:dyDescent="0.35">
      <c r="A1574"/>
    </row>
    <row r="1575" spans="1:1" x14ac:dyDescent="0.35">
      <c r="A1575"/>
    </row>
    <row r="1576" spans="1:1" x14ac:dyDescent="0.35">
      <c r="A1576"/>
    </row>
    <row r="1577" spans="1:1" x14ac:dyDescent="0.35">
      <c r="A1577"/>
    </row>
    <row r="1578" spans="1:1" x14ac:dyDescent="0.35">
      <c r="A1578"/>
    </row>
    <row r="1579" spans="1:1" x14ac:dyDescent="0.35">
      <c r="A1579"/>
    </row>
    <row r="1580" spans="1:1" x14ac:dyDescent="0.35">
      <c r="A1580"/>
    </row>
    <row r="1581" spans="1:1" x14ac:dyDescent="0.35">
      <c r="A1581"/>
    </row>
    <row r="1582" spans="1:1" x14ac:dyDescent="0.35">
      <c r="A1582"/>
    </row>
    <row r="1583" spans="1:1" x14ac:dyDescent="0.35">
      <c r="A1583"/>
    </row>
    <row r="1584" spans="1:1" x14ac:dyDescent="0.35">
      <c r="A1584"/>
    </row>
    <row r="1585" spans="1:1" x14ac:dyDescent="0.35">
      <c r="A1585"/>
    </row>
    <row r="1586" spans="1:1" x14ac:dyDescent="0.35">
      <c r="A1586"/>
    </row>
    <row r="1587" spans="1:1" x14ac:dyDescent="0.35">
      <c r="A1587"/>
    </row>
    <row r="1588" spans="1:1" x14ac:dyDescent="0.35">
      <c r="A1588"/>
    </row>
    <row r="1589" spans="1:1" x14ac:dyDescent="0.35">
      <c r="A1589"/>
    </row>
    <row r="1590" spans="1:1" x14ac:dyDescent="0.35">
      <c r="A1590"/>
    </row>
    <row r="1591" spans="1:1" x14ac:dyDescent="0.35">
      <c r="A1591"/>
    </row>
    <row r="1592" spans="1:1" x14ac:dyDescent="0.35">
      <c r="A1592"/>
    </row>
    <row r="1593" spans="1:1" x14ac:dyDescent="0.35">
      <c r="A1593"/>
    </row>
    <row r="1594" spans="1:1" x14ac:dyDescent="0.35">
      <c r="A1594"/>
    </row>
    <row r="1595" spans="1:1" x14ac:dyDescent="0.35">
      <c r="A1595"/>
    </row>
    <row r="1596" spans="1:1" x14ac:dyDescent="0.35">
      <c r="A1596"/>
    </row>
    <row r="1597" spans="1:1" x14ac:dyDescent="0.35">
      <c r="A1597"/>
    </row>
    <row r="1598" spans="1:1" x14ac:dyDescent="0.35">
      <c r="A1598"/>
    </row>
    <row r="1599" spans="1:1" x14ac:dyDescent="0.35">
      <c r="A1599"/>
    </row>
    <row r="1600" spans="1:1" x14ac:dyDescent="0.35">
      <c r="A1600"/>
    </row>
    <row r="1601" spans="1:1" x14ac:dyDescent="0.35">
      <c r="A1601"/>
    </row>
    <row r="1602" spans="1:1" x14ac:dyDescent="0.35">
      <c r="A1602"/>
    </row>
    <row r="1603" spans="1:1" x14ac:dyDescent="0.35">
      <c r="A1603"/>
    </row>
    <row r="1604" spans="1:1" x14ac:dyDescent="0.35">
      <c r="A1604"/>
    </row>
    <row r="1605" spans="1:1" x14ac:dyDescent="0.35">
      <c r="A1605"/>
    </row>
    <row r="1606" spans="1:1" x14ac:dyDescent="0.35">
      <c r="A1606"/>
    </row>
    <row r="1607" spans="1:1" x14ac:dyDescent="0.35">
      <c r="A1607"/>
    </row>
    <row r="1608" spans="1:1" x14ac:dyDescent="0.35">
      <c r="A1608"/>
    </row>
    <row r="1609" spans="1:1" x14ac:dyDescent="0.35">
      <c r="A1609"/>
    </row>
    <row r="1610" spans="1:1" x14ac:dyDescent="0.35">
      <c r="A1610"/>
    </row>
    <row r="1611" spans="1:1" x14ac:dyDescent="0.35">
      <c r="A1611"/>
    </row>
    <row r="1612" spans="1:1" x14ac:dyDescent="0.35">
      <c r="A1612"/>
    </row>
    <row r="1613" spans="1:1" x14ac:dyDescent="0.35">
      <c r="A1613"/>
    </row>
    <row r="1614" spans="1:1" x14ac:dyDescent="0.35">
      <c r="A1614"/>
    </row>
    <row r="1615" spans="1:1" x14ac:dyDescent="0.35">
      <c r="A1615"/>
    </row>
    <row r="1616" spans="1:1" x14ac:dyDescent="0.35">
      <c r="A1616"/>
    </row>
    <row r="1617" spans="1:1" x14ac:dyDescent="0.35">
      <c r="A1617"/>
    </row>
    <row r="1618" spans="1:1" x14ac:dyDescent="0.35">
      <c r="A1618"/>
    </row>
    <row r="1619" spans="1:1" x14ac:dyDescent="0.35">
      <c r="A1619"/>
    </row>
    <row r="1620" spans="1:1" x14ac:dyDescent="0.35">
      <c r="A1620"/>
    </row>
    <row r="1621" spans="1:1" x14ac:dyDescent="0.35">
      <c r="A1621"/>
    </row>
    <row r="1622" spans="1:1" x14ac:dyDescent="0.35">
      <c r="A1622"/>
    </row>
    <row r="1623" spans="1:1" x14ac:dyDescent="0.35">
      <c r="A1623"/>
    </row>
    <row r="1624" spans="1:1" x14ac:dyDescent="0.35">
      <c r="A1624"/>
    </row>
    <row r="1625" spans="1:1" x14ac:dyDescent="0.35">
      <c r="A1625"/>
    </row>
    <row r="1626" spans="1:1" x14ac:dyDescent="0.35">
      <c r="A1626"/>
    </row>
    <row r="1627" spans="1:1" x14ac:dyDescent="0.35">
      <c r="A1627"/>
    </row>
    <row r="1628" spans="1:1" x14ac:dyDescent="0.35">
      <c r="A1628"/>
    </row>
    <row r="1629" spans="1:1" x14ac:dyDescent="0.35">
      <c r="A1629"/>
    </row>
    <row r="1630" spans="1:1" x14ac:dyDescent="0.35">
      <c r="A1630"/>
    </row>
    <row r="1631" spans="1:1" x14ac:dyDescent="0.35">
      <c r="A1631"/>
    </row>
    <row r="1632" spans="1:1" x14ac:dyDescent="0.35">
      <c r="A1632"/>
    </row>
    <row r="1633" spans="1:1" x14ac:dyDescent="0.35">
      <c r="A1633"/>
    </row>
    <row r="1634" spans="1:1" x14ac:dyDescent="0.35">
      <c r="A1634"/>
    </row>
    <row r="1635" spans="1:1" x14ac:dyDescent="0.35">
      <c r="A1635"/>
    </row>
    <row r="1636" spans="1:1" x14ac:dyDescent="0.35">
      <c r="A1636"/>
    </row>
    <row r="1637" spans="1:1" x14ac:dyDescent="0.35">
      <c r="A1637"/>
    </row>
    <row r="1638" spans="1:1" x14ac:dyDescent="0.35">
      <c r="A1638"/>
    </row>
    <row r="1639" spans="1:1" x14ac:dyDescent="0.35">
      <c r="A1639"/>
    </row>
    <row r="1640" spans="1:1" x14ac:dyDescent="0.35">
      <c r="A1640"/>
    </row>
    <row r="1641" spans="1:1" x14ac:dyDescent="0.35">
      <c r="A1641"/>
    </row>
    <row r="1642" spans="1:1" x14ac:dyDescent="0.35">
      <c r="A1642"/>
    </row>
    <row r="1643" spans="1:1" x14ac:dyDescent="0.35">
      <c r="A1643"/>
    </row>
    <row r="1644" spans="1:1" x14ac:dyDescent="0.35">
      <c r="A1644"/>
    </row>
    <row r="1645" spans="1:1" x14ac:dyDescent="0.35">
      <c r="A1645"/>
    </row>
    <row r="1646" spans="1:1" x14ac:dyDescent="0.35">
      <c r="A1646"/>
    </row>
    <row r="1647" spans="1:1" x14ac:dyDescent="0.35">
      <c r="A1647"/>
    </row>
    <row r="1648" spans="1:1" x14ac:dyDescent="0.35">
      <c r="A1648"/>
    </row>
    <row r="1649" spans="1:1" x14ac:dyDescent="0.35">
      <c r="A1649"/>
    </row>
    <row r="1650" spans="1:1" x14ac:dyDescent="0.35">
      <c r="A1650"/>
    </row>
    <row r="1651" spans="1:1" x14ac:dyDescent="0.35">
      <c r="A1651"/>
    </row>
    <row r="1652" spans="1:1" x14ac:dyDescent="0.35">
      <c r="A1652"/>
    </row>
    <row r="1653" spans="1:1" x14ac:dyDescent="0.35">
      <c r="A1653"/>
    </row>
    <row r="1654" spans="1:1" x14ac:dyDescent="0.35">
      <c r="A1654"/>
    </row>
    <row r="1655" spans="1:1" x14ac:dyDescent="0.35">
      <c r="A1655"/>
    </row>
    <row r="1656" spans="1:1" x14ac:dyDescent="0.35">
      <c r="A1656"/>
    </row>
    <row r="1657" spans="1:1" x14ac:dyDescent="0.35">
      <c r="A1657"/>
    </row>
    <row r="1658" spans="1:1" x14ac:dyDescent="0.35">
      <c r="A1658"/>
    </row>
    <row r="1659" spans="1:1" x14ac:dyDescent="0.35">
      <c r="A1659"/>
    </row>
    <row r="1660" spans="1:1" x14ac:dyDescent="0.35">
      <c r="A1660"/>
    </row>
    <row r="1661" spans="1:1" x14ac:dyDescent="0.35">
      <c r="A1661"/>
    </row>
    <row r="1662" spans="1:1" x14ac:dyDescent="0.35">
      <c r="A1662"/>
    </row>
    <row r="1663" spans="1:1" x14ac:dyDescent="0.35">
      <c r="A1663"/>
    </row>
    <row r="1664" spans="1:1" x14ac:dyDescent="0.35">
      <c r="A1664"/>
    </row>
    <row r="1665" spans="1:1" x14ac:dyDescent="0.35">
      <c r="A1665"/>
    </row>
    <row r="1666" spans="1:1" x14ac:dyDescent="0.35">
      <c r="A1666"/>
    </row>
    <row r="1667" spans="1:1" x14ac:dyDescent="0.35">
      <c r="A1667"/>
    </row>
    <row r="1668" spans="1:1" x14ac:dyDescent="0.35">
      <c r="A1668"/>
    </row>
    <row r="1669" spans="1:1" x14ac:dyDescent="0.35">
      <c r="A1669"/>
    </row>
    <row r="1670" spans="1:1" x14ac:dyDescent="0.35">
      <c r="A1670"/>
    </row>
    <row r="1671" spans="1:1" x14ac:dyDescent="0.35">
      <c r="A1671"/>
    </row>
    <row r="1672" spans="1:1" x14ac:dyDescent="0.35">
      <c r="A1672"/>
    </row>
    <row r="1673" spans="1:1" x14ac:dyDescent="0.35">
      <c r="A1673"/>
    </row>
    <row r="1674" spans="1:1" x14ac:dyDescent="0.35">
      <c r="A1674"/>
    </row>
    <row r="1675" spans="1:1" x14ac:dyDescent="0.35">
      <c r="A1675"/>
    </row>
    <row r="1676" spans="1:1" x14ac:dyDescent="0.35">
      <c r="A1676"/>
    </row>
    <row r="1677" spans="1:1" x14ac:dyDescent="0.35">
      <c r="A1677"/>
    </row>
    <row r="1678" spans="1:1" x14ac:dyDescent="0.35">
      <c r="A1678"/>
    </row>
    <row r="1679" spans="1:1" x14ac:dyDescent="0.35">
      <c r="A1679"/>
    </row>
    <row r="1680" spans="1:1" x14ac:dyDescent="0.35">
      <c r="A1680"/>
    </row>
    <row r="1681" spans="1:1" x14ac:dyDescent="0.35">
      <c r="A1681"/>
    </row>
    <row r="1682" spans="1:1" x14ac:dyDescent="0.35">
      <c r="A1682"/>
    </row>
    <row r="1683" spans="1:1" x14ac:dyDescent="0.35">
      <c r="A1683"/>
    </row>
    <row r="1684" spans="1:1" x14ac:dyDescent="0.35">
      <c r="A1684"/>
    </row>
    <row r="1685" spans="1:1" x14ac:dyDescent="0.35">
      <c r="A1685"/>
    </row>
    <row r="1686" spans="1:1" x14ac:dyDescent="0.35">
      <c r="A1686"/>
    </row>
    <row r="1687" spans="1:1" x14ac:dyDescent="0.35">
      <c r="A1687"/>
    </row>
    <row r="1688" spans="1:1" x14ac:dyDescent="0.35">
      <c r="A1688"/>
    </row>
    <row r="1689" spans="1:1" x14ac:dyDescent="0.35">
      <c r="A1689"/>
    </row>
    <row r="1690" spans="1:1" x14ac:dyDescent="0.35">
      <c r="A1690"/>
    </row>
    <row r="1691" spans="1:1" x14ac:dyDescent="0.35">
      <c r="A1691"/>
    </row>
    <row r="1692" spans="1:1" x14ac:dyDescent="0.35">
      <c r="A1692"/>
    </row>
    <row r="1693" spans="1:1" x14ac:dyDescent="0.35">
      <c r="A1693"/>
    </row>
    <row r="1694" spans="1:1" x14ac:dyDescent="0.35">
      <c r="A1694"/>
    </row>
    <row r="1695" spans="1:1" x14ac:dyDescent="0.35">
      <c r="A1695"/>
    </row>
    <row r="1696" spans="1:1" x14ac:dyDescent="0.35">
      <c r="A1696"/>
    </row>
    <row r="1697" spans="1:1" x14ac:dyDescent="0.35">
      <c r="A1697"/>
    </row>
    <row r="1698" spans="1:1" x14ac:dyDescent="0.35">
      <c r="A1698"/>
    </row>
    <row r="1699" spans="1:1" x14ac:dyDescent="0.35">
      <c r="A1699"/>
    </row>
    <row r="1700" spans="1:1" x14ac:dyDescent="0.35">
      <c r="A1700"/>
    </row>
    <row r="1701" spans="1:1" x14ac:dyDescent="0.35">
      <c r="A1701"/>
    </row>
    <row r="1702" spans="1:1" x14ac:dyDescent="0.35">
      <c r="A1702"/>
    </row>
    <row r="1703" spans="1:1" x14ac:dyDescent="0.35">
      <c r="A1703"/>
    </row>
    <row r="1704" spans="1:1" x14ac:dyDescent="0.35">
      <c r="A1704"/>
    </row>
    <row r="1705" spans="1:1" x14ac:dyDescent="0.35">
      <c r="A1705"/>
    </row>
    <row r="1706" spans="1:1" x14ac:dyDescent="0.35">
      <c r="A1706"/>
    </row>
    <row r="1707" spans="1:1" x14ac:dyDescent="0.35">
      <c r="A1707"/>
    </row>
    <row r="1708" spans="1:1" x14ac:dyDescent="0.35">
      <c r="A1708"/>
    </row>
    <row r="1709" spans="1:1" x14ac:dyDescent="0.35">
      <c r="A1709"/>
    </row>
    <row r="1710" spans="1:1" x14ac:dyDescent="0.35">
      <c r="A1710"/>
    </row>
    <row r="1711" spans="1:1" x14ac:dyDescent="0.35">
      <c r="A1711"/>
    </row>
    <row r="1712" spans="1:1" x14ac:dyDescent="0.35">
      <c r="A1712"/>
    </row>
    <row r="1713" spans="1:1" x14ac:dyDescent="0.35">
      <c r="A1713"/>
    </row>
    <row r="1714" spans="1:1" x14ac:dyDescent="0.35">
      <c r="A1714"/>
    </row>
    <row r="1715" spans="1:1" x14ac:dyDescent="0.35">
      <c r="A1715"/>
    </row>
    <row r="1716" spans="1:1" x14ac:dyDescent="0.35">
      <c r="A1716"/>
    </row>
    <row r="1717" spans="1:1" x14ac:dyDescent="0.35">
      <c r="A1717"/>
    </row>
    <row r="1718" spans="1:1" x14ac:dyDescent="0.35">
      <c r="A1718"/>
    </row>
    <row r="1719" spans="1:1" x14ac:dyDescent="0.35">
      <c r="A1719"/>
    </row>
    <row r="1720" spans="1:1" x14ac:dyDescent="0.35">
      <c r="A1720"/>
    </row>
    <row r="1721" spans="1:1" x14ac:dyDescent="0.35">
      <c r="A1721"/>
    </row>
    <row r="1722" spans="1:1" x14ac:dyDescent="0.35">
      <c r="A1722"/>
    </row>
    <row r="1723" spans="1:1" x14ac:dyDescent="0.35">
      <c r="A1723"/>
    </row>
    <row r="1724" spans="1:1" x14ac:dyDescent="0.35">
      <c r="A1724"/>
    </row>
    <row r="1725" spans="1:1" x14ac:dyDescent="0.35">
      <c r="A1725"/>
    </row>
    <row r="1726" spans="1:1" x14ac:dyDescent="0.35">
      <c r="A1726"/>
    </row>
    <row r="1727" spans="1:1" x14ac:dyDescent="0.35">
      <c r="A1727"/>
    </row>
    <row r="1728" spans="1:1" x14ac:dyDescent="0.35">
      <c r="A1728"/>
    </row>
    <row r="1729" spans="1:1" x14ac:dyDescent="0.35">
      <c r="A1729"/>
    </row>
    <row r="1730" spans="1:1" x14ac:dyDescent="0.35">
      <c r="A1730"/>
    </row>
    <row r="1731" spans="1:1" x14ac:dyDescent="0.35">
      <c r="A1731"/>
    </row>
    <row r="1732" spans="1:1" x14ac:dyDescent="0.35">
      <c r="A1732"/>
    </row>
    <row r="1733" spans="1:1" x14ac:dyDescent="0.35">
      <c r="A1733"/>
    </row>
    <row r="1734" spans="1:1" x14ac:dyDescent="0.35">
      <c r="A1734"/>
    </row>
    <row r="1735" spans="1:1" x14ac:dyDescent="0.35">
      <c r="A1735"/>
    </row>
    <row r="1736" spans="1:1" x14ac:dyDescent="0.35">
      <c r="A1736"/>
    </row>
    <row r="1737" spans="1:1" x14ac:dyDescent="0.35">
      <c r="A1737"/>
    </row>
    <row r="1738" spans="1:1" x14ac:dyDescent="0.35">
      <c r="A1738"/>
    </row>
    <row r="1739" spans="1:1" x14ac:dyDescent="0.35">
      <c r="A1739"/>
    </row>
    <row r="1740" spans="1:1" x14ac:dyDescent="0.35">
      <c r="A1740"/>
    </row>
    <row r="1741" spans="1:1" x14ac:dyDescent="0.35">
      <c r="A1741"/>
    </row>
    <row r="1742" spans="1:1" x14ac:dyDescent="0.35">
      <c r="A1742"/>
    </row>
    <row r="1743" spans="1:1" x14ac:dyDescent="0.35">
      <c r="A1743"/>
    </row>
    <row r="1744" spans="1:1" x14ac:dyDescent="0.35">
      <c r="A1744"/>
    </row>
    <row r="1745" spans="1:1" x14ac:dyDescent="0.35">
      <c r="A1745"/>
    </row>
    <row r="1746" spans="1:1" x14ac:dyDescent="0.35">
      <c r="A1746"/>
    </row>
    <row r="1747" spans="1:1" x14ac:dyDescent="0.35">
      <c r="A1747"/>
    </row>
    <row r="1748" spans="1:1" x14ac:dyDescent="0.35">
      <c r="A1748"/>
    </row>
    <row r="1749" spans="1:1" x14ac:dyDescent="0.35">
      <c r="A1749"/>
    </row>
    <row r="1750" spans="1:1" x14ac:dyDescent="0.35">
      <c r="A1750"/>
    </row>
    <row r="1751" spans="1:1" x14ac:dyDescent="0.35">
      <c r="A1751"/>
    </row>
    <row r="1752" spans="1:1" x14ac:dyDescent="0.35">
      <c r="A1752"/>
    </row>
    <row r="1753" spans="1:1" x14ac:dyDescent="0.35">
      <c r="A1753"/>
    </row>
    <row r="1754" spans="1:1" x14ac:dyDescent="0.35">
      <c r="A1754"/>
    </row>
    <row r="1755" spans="1:1" x14ac:dyDescent="0.35">
      <c r="A1755"/>
    </row>
    <row r="1756" spans="1:1" x14ac:dyDescent="0.35">
      <c r="A1756"/>
    </row>
    <row r="1757" spans="1:1" x14ac:dyDescent="0.35">
      <c r="A1757"/>
    </row>
    <row r="1758" spans="1:1" x14ac:dyDescent="0.35">
      <c r="A1758"/>
    </row>
    <row r="1759" spans="1:1" x14ac:dyDescent="0.35">
      <c r="A1759"/>
    </row>
    <row r="1760" spans="1:1" x14ac:dyDescent="0.35">
      <c r="A1760"/>
    </row>
    <row r="1761" spans="1:1" x14ac:dyDescent="0.35">
      <c r="A1761"/>
    </row>
    <row r="1762" spans="1:1" x14ac:dyDescent="0.35">
      <c r="A1762"/>
    </row>
    <row r="1763" spans="1:1" x14ac:dyDescent="0.35">
      <c r="A1763"/>
    </row>
    <row r="1764" spans="1:1" x14ac:dyDescent="0.35">
      <c r="A1764"/>
    </row>
    <row r="1765" spans="1:1" x14ac:dyDescent="0.35">
      <c r="A1765"/>
    </row>
    <row r="1766" spans="1:1" x14ac:dyDescent="0.35">
      <c r="A1766"/>
    </row>
    <row r="1767" spans="1:1" x14ac:dyDescent="0.35">
      <c r="A1767"/>
    </row>
    <row r="1768" spans="1:1" x14ac:dyDescent="0.35">
      <c r="A1768"/>
    </row>
    <row r="1769" spans="1:1" x14ac:dyDescent="0.35">
      <c r="A1769"/>
    </row>
    <row r="1770" spans="1:1" x14ac:dyDescent="0.35">
      <c r="A1770"/>
    </row>
    <row r="1771" spans="1:1" x14ac:dyDescent="0.35">
      <c r="A1771"/>
    </row>
    <row r="1772" spans="1:1" x14ac:dyDescent="0.35">
      <c r="A1772"/>
    </row>
    <row r="1773" spans="1:1" x14ac:dyDescent="0.35">
      <c r="A1773"/>
    </row>
    <row r="1774" spans="1:1" x14ac:dyDescent="0.35">
      <c r="A1774"/>
    </row>
    <row r="1775" spans="1:1" x14ac:dyDescent="0.35">
      <c r="A1775"/>
    </row>
    <row r="1776" spans="1:1" x14ac:dyDescent="0.35">
      <c r="A1776"/>
    </row>
    <row r="1777" spans="1:1" x14ac:dyDescent="0.35">
      <c r="A1777"/>
    </row>
    <row r="1778" spans="1:1" x14ac:dyDescent="0.35">
      <c r="A1778"/>
    </row>
    <row r="1779" spans="1:1" x14ac:dyDescent="0.35">
      <c r="A1779"/>
    </row>
    <row r="1780" spans="1:1" x14ac:dyDescent="0.35">
      <c r="A1780"/>
    </row>
    <row r="1781" spans="1:1" x14ac:dyDescent="0.35">
      <c r="A1781"/>
    </row>
    <row r="1782" spans="1:1" x14ac:dyDescent="0.35">
      <c r="A1782"/>
    </row>
    <row r="1783" spans="1:1" x14ac:dyDescent="0.35">
      <c r="A1783"/>
    </row>
    <row r="1784" spans="1:1" x14ac:dyDescent="0.35">
      <c r="A1784"/>
    </row>
    <row r="1785" spans="1:1" x14ac:dyDescent="0.35">
      <c r="A1785"/>
    </row>
    <row r="1786" spans="1:1" x14ac:dyDescent="0.35">
      <c r="A1786"/>
    </row>
    <row r="1787" spans="1:1" x14ac:dyDescent="0.35">
      <c r="A1787"/>
    </row>
    <row r="1788" spans="1:1" x14ac:dyDescent="0.35">
      <c r="A1788"/>
    </row>
    <row r="1789" spans="1:1" x14ac:dyDescent="0.35">
      <c r="A1789"/>
    </row>
    <row r="1790" spans="1:1" x14ac:dyDescent="0.35">
      <c r="A1790"/>
    </row>
    <row r="1791" spans="1:1" x14ac:dyDescent="0.35">
      <c r="A1791"/>
    </row>
    <row r="1792" spans="1:1" x14ac:dyDescent="0.35">
      <c r="A1792"/>
    </row>
    <row r="1793" spans="1:1" x14ac:dyDescent="0.35">
      <c r="A1793"/>
    </row>
    <row r="1794" spans="1:1" x14ac:dyDescent="0.35">
      <c r="A1794"/>
    </row>
    <row r="1795" spans="1:1" x14ac:dyDescent="0.35">
      <c r="A1795"/>
    </row>
    <row r="1796" spans="1:1" x14ac:dyDescent="0.35">
      <c r="A1796"/>
    </row>
    <row r="1797" spans="1:1" x14ac:dyDescent="0.35">
      <c r="A1797"/>
    </row>
    <row r="1798" spans="1:1" x14ac:dyDescent="0.35">
      <c r="A1798"/>
    </row>
    <row r="1799" spans="1:1" x14ac:dyDescent="0.35">
      <c r="A1799"/>
    </row>
    <row r="1800" spans="1:1" x14ac:dyDescent="0.35">
      <c r="A1800"/>
    </row>
    <row r="1801" spans="1:1" x14ac:dyDescent="0.35">
      <c r="A1801"/>
    </row>
    <row r="1802" spans="1:1" x14ac:dyDescent="0.35">
      <c r="A1802"/>
    </row>
    <row r="1803" spans="1:1" x14ac:dyDescent="0.35">
      <c r="A1803"/>
    </row>
    <row r="1804" spans="1:1" x14ac:dyDescent="0.35">
      <c r="A1804"/>
    </row>
    <row r="1805" spans="1:1" x14ac:dyDescent="0.35">
      <c r="A1805"/>
    </row>
    <row r="1806" spans="1:1" x14ac:dyDescent="0.35">
      <c r="A1806"/>
    </row>
    <row r="1807" spans="1:1" x14ac:dyDescent="0.35">
      <c r="A1807"/>
    </row>
    <row r="1808" spans="1:1" x14ac:dyDescent="0.35">
      <c r="A1808"/>
    </row>
    <row r="1809" spans="1:1" x14ac:dyDescent="0.35">
      <c r="A1809"/>
    </row>
    <row r="1810" spans="1:1" x14ac:dyDescent="0.35">
      <c r="A1810"/>
    </row>
    <row r="1811" spans="1:1" x14ac:dyDescent="0.35">
      <c r="A1811"/>
    </row>
    <row r="1812" spans="1:1" x14ac:dyDescent="0.35">
      <c r="A1812"/>
    </row>
    <row r="1813" spans="1:1" x14ac:dyDescent="0.35">
      <c r="A1813"/>
    </row>
    <row r="1814" spans="1:1" x14ac:dyDescent="0.35">
      <c r="A1814"/>
    </row>
    <row r="1815" spans="1:1" x14ac:dyDescent="0.35">
      <c r="A1815"/>
    </row>
    <row r="1816" spans="1:1" x14ac:dyDescent="0.35">
      <c r="A1816"/>
    </row>
    <row r="1817" spans="1:1" x14ac:dyDescent="0.35">
      <c r="A1817"/>
    </row>
    <row r="1818" spans="1:1" x14ac:dyDescent="0.35">
      <c r="A1818"/>
    </row>
    <row r="1819" spans="1:1" x14ac:dyDescent="0.35">
      <c r="A1819"/>
    </row>
    <row r="1820" spans="1:1" x14ac:dyDescent="0.35">
      <c r="A1820"/>
    </row>
    <row r="1821" spans="1:1" x14ac:dyDescent="0.35">
      <c r="A1821"/>
    </row>
    <row r="1822" spans="1:1" x14ac:dyDescent="0.35">
      <c r="A1822"/>
    </row>
    <row r="1823" spans="1:1" x14ac:dyDescent="0.35">
      <c r="A1823"/>
    </row>
    <row r="1824" spans="1:1" x14ac:dyDescent="0.35">
      <c r="A1824"/>
    </row>
    <row r="1825" spans="1:1" x14ac:dyDescent="0.35">
      <c r="A1825"/>
    </row>
    <row r="1826" spans="1:1" x14ac:dyDescent="0.35">
      <c r="A1826"/>
    </row>
    <row r="1827" spans="1:1" x14ac:dyDescent="0.35">
      <c r="A1827"/>
    </row>
    <row r="1828" spans="1:1" x14ac:dyDescent="0.35">
      <c r="A1828"/>
    </row>
    <row r="1829" spans="1:1" x14ac:dyDescent="0.35">
      <c r="A1829"/>
    </row>
    <row r="1830" spans="1:1" x14ac:dyDescent="0.35">
      <c r="A1830"/>
    </row>
    <row r="1831" spans="1:1" x14ac:dyDescent="0.35">
      <c r="A1831"/>
    </row>
    <row r="1832" spans="1:1" x14ac:dyDescent="0.35">
      <c r="A1832"/>
    </row>
    <row r="1833" spans="1:1" x14ac:dyDescent="0.35">
      <c r="A1833"/>
    </row>
    <row r="1834" spans="1:1" x14ac:dyDescent="0.35">
      <c r="A1834"/>
    </row>
    <row r="1835" spans="1:1" x14ac:dyDescent="0.35">
      <c r="A1835"/>
    </row>
    <row r="1836" spans="1:1" x14ac:dyDescent="0.35">
      <c r="A1836"/>
    </row>
    <row r="1837" spans="1:1" x14ac:dyDescent="0.35">
      <c r="A1837"/>
    </row>
    <row r="1838" spans="1:1" x14ac:dyDescent="0.35">
      <c r="A1838"/>
    </row>
    <row r="1839" spans="1:1" x14ac:dyDescent="0.35">
      <c r="A1839"/>
    </row>
    <row r="1840" spans="1:1" x14ac:dyDescent="0.35">
      <c r="A1840"/>
    </row>
    <row r="1841" spans="1:1" x14ac:dyDescent="0.35">
      <c r="A1841"/>
    </row>
    <row r="1842" spans="1:1" x14ac:dyDescent="0.35">
      <c r="A1842"/>
    </row>
    <row r="1843" spans="1:1" x14ac:dyDescent="0.35">
      <c r="A1843"/>
    </row>
    <row r="1844" spans="1:1" x14ac:dyDescent="0.35">
      <c r="A1844"/>
    </row>
    <row r="1845" spans="1:1" x14ac:dyDescent="0.35">
      <c r="A1845"/>
    </row>
    <row r="1846" spans="1:1" x14ac:dyDescent="0.35">
      <c r="A1846"/>
    </row>
    <row r="1847" spans="1:1" x14ac:dyDescent="0.35">
      <c r="A1847"/>
    </row>
    <row r="1848" spans="1:1" x14ac:dyDescent="0.35">
      <c r="A1848"/>
    </row>
    <row r="1849" spans="1:1" x14ac:dyDescent="0.35">
      <c r="A1849"/>
    </row>
    <row r="1850" spans="1:1" x14ac:dyDescent="0.35">
      <c r="A1850"/>
    </row>
    <row r="1851" spans="1:1" x14ac:dyDescent="0.35">
      <c r="A1851"/>
    </row>
    <row r="1852" spans="1:1" x14ac:dyDescent="0.35">
      <c r="A1852"/>
    </row>
    <row r="1853" spans="1:1" x14ac:dyDescent="0.35">
      <c r="A1853"/>
    </row>
    <row r="1854" spans="1:1" x14ac:dyDescent="0.35">
      <c r="A1854"/>
    </row>
    <row r="1855" spans="1:1" x14ac:dyDescent="0.35">
      <c r="A1855"/>
    </row>
    <row r="1856" spans="1:1" x14ac:dyDescent="0.35">
      <c r="A1856"/>
    </row>
    <row r="1857" spans="1:1" x14ac:dyDescent="0.35">
      <c r="A1857"/>
    </row>
    <row r="1858" spans="1:1" x14ac:dyDescent="0.35">
      <c r="A1858"/>
    </row>
    <row r="1859" spans="1:1" x14ac:dyDescent="0.35">
      <c r="A1859"/>
    </row>
    <row r="1860" spans="1:1" x14ac:dyDescent="0.35">
      <c r="A1860"/>
    </row>
    <row r="1861" spans="1:1" x14ac:dyDescent="0.35">
      <c r="A1861"/>
    </row>
    <row r="1862" spans="1:1" x14ac:dyDescent="0.35">
      <c r="A1862"/>
    </row>
    <row r="1863" spans="1:1" x14ac:dyDescent="0.35">
      <c r="A1863"/>
    </row>
    <row r="1864" spans="1:1" x14ac:dyDescent="0.35">
      <c r="A1864"/>
    </row>
    <row r="1865" spans="1:1" x14ac:dyDescent="0.35">
      <c r="A1865"/>
    </row>
    <row r="1866" spans="1:1" x14ac:dyDescent="0.35">
      <c r="A1866"/>
    </row>
    <row r="1867" spans="1:1" x14ac:dyDescent="0.35">
      <c r="A1867"/>
    </row>
    <row r="1868" spans="1:1" x14ac:dyDescent="0.35">
      <c r="A1868"/>
    </row>
    <row r="1869" spans="1:1" x14ac:dyDescent="0.35">
      <c r="A1869"/>
    </row>
    <row r="1870" spans="1:1" x14ac:dyDescent="0.35">
      <c r="A1870"/>
    </row>
    <row r="1871" spans="1:1" x14ac:dyDescent="0.35">
      <c r="A1871"/>
    </row>
    <row r="1872" spans="1:1" x14ac:dyDescent="0.35">
      <c r="A1872"/>
    </row>
    <row r="1873" spans="1:1" x14ac:dyDescent="0.35">
      <c r="A1873"/>
    </row>
    <row r="1874" spans="1:1" x14ac:dyDescent="0.35">
      <c r="A1874"/>
    </row>
    <row r="1875" spans="1:1" x14ac:dyDescent="0.35">
      <c r="A1875"/>
    </row>
    <row r="1876" spans="1:1" x14ac:dyDescent="0.35">
      <c r="A1876"/>
    </row>
    <row r="1877" spans="1:1" x14ac:dyDescent="0.35">
      <c r="A1877"/>
    </row>
    <row r="1878" spans="1:1" x14ac:dyDescent="0.35">
      <c r="A1878"/>
    </row>
    <row r="1879" spans="1:1" x14ac:dyDescent="0.35">
      <c r="A1879"/>
    </row>
    <row r="1880" spans="1:1" x14ac:dyDescent="0.35">
      <c r="A1880"/>
    </row>
    <row r="1881" spans="1:1" x14ac:dyDescent="0.35">
      <c r="A1881"/>
    </row>
    <row r="1882" spans="1:1" x14ac:dyDescent="0.35">
      <c r="A1882"/>
    </row>
    <row r="1883" spans="1:1" x14ac:dyDescent="0.35">
      <c r="A1883"/>
    </row>
    <row r="1884" spans="1:1" x14ac:dyDescent="0.35">
      <c r="A1884"/>
    </row>
    <row r="1885" spans="1:1" x14ac:dyDescent="0.35">
      <c r="A1885"/>
    </row>
    <row r="1886" spans="1:1" x14ac:dyDescent="0.35">
      <c r="A1886"/>
    </row>
    <row r="1887" spans="1:1" x14ac:dyDescent="0.35">
      <c r="A1887"/>
    </row>
    <row r="1888" spans="1:1" x14ac:dyDescent="0.35">
      <c r="A1888"/>
    </row>
    <row r="1889" spans="1:1" x14ac:dyDescent="0.35">
      <c r="A1889"/>
    </row>
    <row r="1890" spans="1:1" x14ac:dyDescent="0.35">
      <c r="A1890"/>
    </row>
    <row r="1891" spans="1:1" x14ac:dyDescent="0.35">
      <c r="A1891"/>
    </row>
    <row r="1892" spans="1:1" x14ac:dyDescent="0.35">
      <c r="A1892"/>
    </row>
    <row r="1893" spans="1:1" x14ac:dyDescent="0.35">
      <c r="A1893"/>
    </row>
    <row r="1894" spans="1:1" x14ac:dyDescent="0.35">
      <c r="A1894"/>
    </row>
    <row r="1895" spans="1:1" x14ac:dyDescent="0.35">
      <c r="A1895"/>
    </row>
    <row r="1896" spans="1:1" x14ac:dyDescent="0.35">
      <c r="A1896"/>
    </row>
    <row r="1897" spans="1:1" x14ac:dyDescent="0.35">
      <c r="A1897"/>
    </row>
    <row r="1898" spans="1:1" x14ac:dyDescent="0.35">
      <c r="A1898"/>
    </row>
    <row r="1899" spans="1:1" x14ac:dyDescent="0.35">
      <c r="A1899"/>
    </row>
    <row r="1900" spans="1:1" x14ac:dyDescent="0.35">
      <c r="A1900"/>
    </row>
    <row r="1901" spans="1:1" x14ac:dyDescent="0.35">
      <c r="A1901"/>
    </row>
    <row r="1902" spans="1:1" x14ac:dyDescent="0.35">
      <c r="A1902"/>
    </row>
    <row r="1903" spans="1:1" x14ac:dyDescent="0.35">
      <c r="A1903"/>
    </row>
    <row r="1904" spans="1:1" x14ac:dyDescent="0.35">
      <c r="A1904"/>
    </row>
    <row r="1905" spans="1:1" x14ac:dyDescent="0.35">
      <c r="A1905"/>
    </row>
    <row r="1906" spans="1:1" x14ac:dyDescent="0.35">
      <c r="A1906"/>
    </row>
    <row r="1907" spans="1:1" x14ac:dyDescent="0.35">
      <c r="A1907"/>
    </row>
    <row r="1908" spans="1:1" x14ac:dyDescent="0.35">
      <c r="A1908"/>
    </row>
    <row r="1909" spans="1:1" x14ac:dyDescent="0.35">
      <c r="A1909"/>
    </row>
    <row r="1910" spans="1:1" x14ac:dyDescent="0.35">
      <c r="A1910"/>
    </row>
    <row r="1911" spans="1:1" x14ac:dyDescent="0.35">
      <c r="A1911"/>
    </row>
    <row r="1912" spans="1:1" x14ac:dyDescent="0.35">
      <c r="A1912"/>
    </row>
    <row r="1913" spans="1:1" x14ac:dyDescent="0.35">
      <c r="A1913"/>
    </row>
    <row r="1914" spans="1:1" x14ac:dyDescent="0.35">
      <c r="A1914"/>
    </row>
    <row r="1915" spans="1:1" x14ac:dyDescent="0.35">
      <c r="A1915"/>
    </row>
    <row r="1916" spans="1:1" x14ac:dyDescent="0.35">
      <c r="A1916"/>
    </row>
    <row r="1917" spans="1:1" x14ac:dyDescent="0.35">
      <c r="A1917"/>
    </row>
    <row r="1918" spans="1:1" x14ac:dyDescent="0.35">
      <c r="A1918"/>
    </row>
    <row r="1919" spans="1:1" x14ac:dyDescent="0.35">
      <c r="A1919"/>
    </row>
    <row r="1920" spans="1:1" x14ac:dyDescent="0.35">
      <c r="A1920"/>
    </row>
    <row r="1921" spans="1:1" x14ac:dyDescent="0.35">
      <c r="A1921"/>
    </row>
    <row r="1922" spans="1:1" x14ac:dyDescent="0.35">
      <c r="A1922"/>
    </row>
    <row r="1923" spans="1:1" x14ac:dyDescent="0.35">
      <c r="A1923"/>
    </row>
    <row r="1924" spans="1:1" x14ac:dyDescent="0.35">
      <c r="A1924"/>
    </row>
    <row r="1925" spans="1:1" x14ac:dyDescent="0.35">
      <c r="A1925"/>
    </row>
    <row r="1926" spans="1:1" x14ac:dyDescent="0.35">
      <c r="A1926"/>
    </row>
    <row r="1927" spans="1:1" x14ac:dyDescent="0.35">
      <c r="A1927"/>
    </row>
    <row r="1928" spans="1:1" x14ac:dyDescent="0.35">
      <c r="A1928"/>
    </row>
    <row r="1929" spans="1:1" x14ac:dyDescent="0.35">
      <c r="A1929"/>
    </row>
    <row r="1930" spans="1:1" x14ac:dyDescent="0.35">
      <c r="A1930"/>
    </row>
    <row r="1931" spans="1:1" x14ac:dyDescent="0.35">
      <c r="A1931"/>
    </row>
    <row r="1932" spans="1:1" x14ac:dyDescent="0.35">
      <c r="A1932"/>
    </row>
    <row r="1933" spans="1:1" x14ac:dyDescent="0.35">
      <c r="A1933"/>
    </row>
    <row r="1934" spans="1:1" x14ac:dyDescent="0.35">
      <c r="A1934"/>
    </row>
    <row r="1935" spans="1:1" x14ac:dyDescent="0.35">
      <c r="A1935"/>
    </row>
    <row r="1936" spans="1:1" x14ac:dyDescent="0.35">
      <c r="A1936"/>
    </row>
    <row r="1937" spans="1:1" x14ac:dyDescent="0.35">
      <c r="A1937"/>
    </row>
    <row r="1938" spans="1:1" x14ac:dyDescent="0.35">
      <c r="A1938"/>
    </row>
    <row r="1939" spans="1:1" x14ac:dyDescent="0.35">
      <c r="A1939"/>
    </row>
    <row r="1940" spans="1:1" x14ac:dyDescent="0.35">
      <c r="A1940"/>
    </row>
    <row r="1941" spans="1:1" x14ac:dyDescent="0.35">
      <c r="A1941"/>
    </row>
    <row r="1942" spans="1:1" x14ac:dyDescent="0.35">
      <c r="A1942"/>
    </row>
    <row r="1943" spans="1:1" x14ac:dyDescent="0.35">
      <c r="A1943"/>
    </row>
    <row r="1944" spans="1:1" x14ac:dyDescent="0.35">
      <c r="A1944"/>
    </row>
    <row r="1945" spans="1:1" x14ac:dyDescent="0.35">
      <c r="A1945"/>
    </row>
    <row r="1946" spans="1:1" x14ac:dyDescent="0.35">
      <c r="A1946"/>
    </row>
    <row r="1947" spans="1:1" x14ac:dyDescent="0.35">
      <c r="A1947"/>
    </row>
    <row r="1948" spans="1:1" x14ac:dyDescent="0.35">
      <c r="A1948"/>
    </row>
    <row r="1949" spans="1:1" x14ac:dyDescent="0.35">
      <c r="A1949"/>
    </row>
    <row r="1950" spans="1:1" x14ac:dyDescent="0.35">
      <c r="A1950"/>
    </row>
    <row r="1951" spans="1:1" x14ac:dyDescent="0.35">
      <c r="A1951"/>
    </row>
    <row r="1952" spans="1:1" x14ac:dyDescent="0.35">
      <c r="A1952"/>
    </row>
    <row r="1953" spans="1:1" x14ac:dyDescent="0.35">
      <c r="A1953"/>
    </row>
    <row r="1954" spans="1:1" x14ac:dyDescent="0.35">
      <c r="A1954"/>
    </row>
    <row r="1955" spans="1:1" x14ac:dyDescent="0.35">
      <c r="A1955"/>
    </row>
    <row r="1956" spans="1:1" x14ac:dyDescent="0.35">
      <c r="A1956"/>
    </row>
    <row r="1957" spans="1:1" x14ac:dyDescent="0.35">
      <c r="A1957"/>
    </row>
    <row r="1958" spans="1:1" x14ac:dyDescent="0.35">
      <c r="A1958"/>
    </row>
    <row r="1959" spans="1:1" x14ac:dyDescent="0.35">
      <c r="A1959"/>
    </row>
    <row r="1960" spans="1:1" x14ac:dyDescent="0.35">
      <c r="A1960"/>
    </row>
    <row r="1961" spans="1:1" x14ac:dyDescent="0.35">
      <c r="A1961"/>
    </row>
    <row r="1962" spans="1:1" x14ac:dyDescent="0.35">
      <c r="A1962"/>
    </row>
    <row r="1963" spans="1:1" x14ac:dyDescent="0.35">
      <c r="A1963"/>
    </row>
    <row r="1964" spans="1:1" x14ac:dyDescent="0.35">
      <c r="A1964"/>
    </row>
    <row r="1965" spans="1:1" x14ac:dyDescent="0.35">
      <c r="A1965"/>
    </row>
    <row r="1966" spans="1:1" x14ac:dyDescent="0.35">
      <c r="A1966"/>
    </row>
    <row r="1967" spans="1:1" x14ac:dyDescent="0.35">
      <c r="A1967"/>
    </row>
    <row r="1968" spans="1:1" x14ac:dyDescent="0.35">
      <c r="A1968"/>
    </row>
    <row r="1969" spans="1:1" x14ac:dyDescent="0.35">
      <c r="A1969"/>
    </row>
    <row r="1970" spans="1:1" x14ac:dyDescent="0.35">
      <c r="A1970"/>
    </row>
    <row r="1971" spans="1:1" x14ac:dyDescent="0.35">
      <c r="A1971"/>
    </row>
    <row r="1972" spans="1:1" x14ac:dyDescent="0.35">
      <c r="A1972"/>
    </row>
    <row r="1973" spans="1:1" x14ac:dyDescent="0.35">
      <c r="A1973"/>
    </row>
    <row r="1974" spans="1:1" x14ac:dyDescent="0.35">
      <c r="A1974"/>
    </row>
    <row r="1975" spans="1:1" x14ac:dyDescent="0.35">
      <c r="A1975"/>
    </row>
    <row r="1976" spans="1:1" x14ac:dyDescent="0.35">
      <c r="A1976"/>
    </row>
    <row r="1977" spans="1:1" x14ac:dyDescent="0.35">
      <c r="A1977"/>
    </row>
    <row r="1978" spans="1:1" x14ac:dyDescent="0.35">
      <c r="A1978"/>
    </row>
    <row r="1979" spans="1:1" x14ac:dyDescent="0.35">
      <c r="A1979"/>
    </row>
    <row r="1980" spans="1:1" x14ac:dyDescent="0.35">
      <c r="A1980"/>
    </row>
    <row r="1981" spans="1:1" x14ac:dyDescent="0.35">
      <c r="A1981"/>
    </row>
    <row r="1982" spans="1:1" x14ac:dyDescent="0.35">
      <c r="A1982"/>
    </row>
    <row r="1983" spans="1:1" x14ac:dyDescent="0.35">
      <c r="A1983"/>
    </row>
    <row r="1984" spans="1:1" x14ac:dyDescent="0.35">
      <c r="A1984"/>
    </row>
    <row r="1985" spans="1:1" x14ac:dyDescent="0.35">
      <c r="A1985"/>
    </row>
    <row r="1986" spans="1:1" x14ac:dyDescent="0.35">
      <c r="A1986"/>
    </row>
    <row r="1987" spans="1:1" x14ac:dyDescent="0.35">
      <c r="A1987"/>
    </row>
    <row r="1988" spans="1:1" x14ac:dyDescent="0.35">
      <c r="A1988"/>
    </row>
    <row r="1989" spans="1:1" x14ac:dyDescent="0.35">
      <c r="A1989"/>
    </row>
    <row r="1990" spans="1:1" x14ac:dyDescent="0.35">
      <c r="A1990"/>
    </row>
    <row r="1991" spans="1:1" x14ac:dyDescent="0.35">
      <c r="A1991"/>
    </row>
    <row r="1992" spans="1:1" x14ac:dyDescent="0.35">
      <c r="A1992"/>
    </row>
    <row r="1993" spans="1:1" x14ac:dyDescent="0.35">
      <c r="A1993"/>
    </row>
    <row r="1994" spans="1:1" x14ac:dyDescent="0.35">
      <c r="A1994"/>
    </row>
    <row r="1995" spans="1:1" x14ac:dyDescent="0.35">
      <c r="A1995"/>
    </row>
    <row r="1996" spans="1:1" x14ac:dyDescent="0.35">
      <c r="A1996"/>
    </row>
    <row r="1997" spans="1:1" x14ac:dyDescent="0.35">
      <c r="A1997"/>
    </row>
    <row r="1998" spans="1:1" x14ac:dyDescent="0.35">
      <c r="A1998"/>
    </row>
    <row r="1999" spans="1:1" x14ac:dyDescent="0.35">
      <c r="A1999"/>
    </row>
    <row r="2000" spans="1:1" x14ac:dyDescent="0.35">
      <c r="A2000"/>
    </row>
    <row r="2001" spans="1:1" x14ac:dyDescent="0.35">
      <c r="A2001"/>
    </row>
    <row r="2002" spans="1:1" x14ac:dyDescent="0.35">
      <c r="A2002"/>
    </row>
    <row r="2003" spans="1:1" x14ac:dyDescent="0.35">
      <c r="A2003"/>
    </row>
    <row r="2004" spans="1:1" x14ac:dyDescent="0.35">
      <c r="A2004"/>
    </row>
    <row r="2005" spans="1:1" x14ac:dyDescent="0.35">
      <c r="A2005"/>
    </row>
    <row r="2006" spans="1:1" x14ac:dyDescent="0.35">
      <c r="A2006"/>
    </row>
    <row r="2007" spans="1:1" x14ac:dyDescent="0.35">
      <c r="A2007"/>
    </row>
    <row r="2008" spans="1:1" x14ac:dyDescent="0.35">
      <c r="A2008"/>
    </row>
    <row r="2009" spans="1:1" x14ac:dyDescent="0.35">
      <c r="A2009"/>
    </row>
    <row r="2010" spans="1:1" x14ac:dyDescent="0.35">
      <c r="A2010"/>
    </row>
    <row r="2011" spans="1:1" x14ac:dyDescent="0.35">
      <c r="A2011"/>
    </row>
    <row r="2012" spans="1:1" x14ac:dyDescent="0.35">
      <c r="A2012"/>
    </row>
    <row r="2013" spans="1:1" x14ac:dyDescent="0.35">
      <c r="A2013"/>
    </row>
    <row r="2014" spans="1:1" x14ac:dyDescent="0.35">
      <c r="A2014"/>
    </row>
    <row r="2015" spans="1:1" x14ac:dyDescent="0.35">
      <c r="A2015"/>
    </row>
    <row r="2016" spans="1:1" x14ac:dyDescent="0.35">
      <c r="A2016"/>
    </row>
    <row r="2017" spans="1:1" x14ac:dyDescent="0.35">
      <c r="A2017"/>
    </row>
    <row r="2018" spans="1:1" x14ac:dyDescent="0.35">
      <c r="A2018"/>
    </row>
    <row r="2019" spans="1:1" x14ac:dyDescent="0.35">
      <c r="A2019"/>
    </row>
    <row r="2020" spans="1:1" x14ac:dyDescent="0.35">
      <c r="A2020"/>
    </row>
    <row r="2021" spans="1:1" x14ac:dyDescent="0.35">
      <c r="A2021"/>
    </row>
    <row r="2022" spans="1:1" x14ac:dyDescent="0.35">
      <c r="A2022"/>
    </row>
    <row r="2023" spans="1:1" x14ac:dyDescent="0.35">
      <c r="A2023"/>
    </row>
    <row r="2024" spans="1:1" x14ac:dyDescent="0.35">
      <c r="A2024"/>
    </row>
    <row r="2025" spans="1:1" x14ac:dyDescent="0.35">
      <c r="A2025"/>
    </row>
    <row r="2026" spans="1:1" x14ac:dyDescent="0.35">
      <c r="A2026"/>
    </row>
    <row r="2027" spans="1:1" x14ac:dyDescent="0.35">
      <c r="A2027"/>
    </row>
    <row r="2028" spans="1:1" x14ac:dyDescent="0.35">
      <c r="A2028"/>
    </row>
    <row r="2029" spans="1:1" x14ac:dyDescent="0.35">
      <c r="A2029"/>
    </row>
    <row r="2030" spans="1:1" x14ac:dyDescent="0.35">
      <c r="A2030"/>
    </row>
    <row r="2031" spans="1:1" x14ac:dyDescent="0.35">
      <c r="A2031"/>
    </row>
    <row r="2032" spans="1:1" x14ac:dyDescent="0.35">
      <c r="A2032"/>
    </row>
    <row r="2033" spans="1:1" x14ac:dyDescent="0.35">
      <c r="A2033"/>
    </row>
    <row r="2034" spans="1:1" x14ac:dyDescent="0.35">
      <c r="A2034"/>
    </row>
    <row r="2035" spans="1:1" x14ac:dyDescent="0.35">
      <c r="A2035"/>
    </row>
    <row r="2036" spans="1:1" x14ac:dyDescent="0.35">
      <c r="A2036"/>
    </row>
    <row r="2037" spans="1:1" x14ac:dyDescent="0.35">
      <c r="A2037"/>
    </row>
    <row r="2038" spans="1:1" x14ac:dyDescent="0.35">
      <c r="A2038"/>
    </row>
    <row r="2039" spans="1:1" x14ac:dyDescent="0.35">
      <c r="A2039"/>
    </row>
    <row r="2040" spans="1:1" x14ac:dyDescent="0.35">
      <c r="A2040"/>
    </row>
    <row r="2041" spans="1:1" x14ac:dyDescent="0.35">
      <c r="A2041"/>
    </row>
    <row r="2042" spans="1:1" x14ac:dyDescent="0.35">
      <c r="A2042"/>
    </row>
    <row r="2043" spans="1:1" x14ac:dyDescent="0.35">
      <c r="A2043"/>
    </row>
    <row r="2044" spans="1:1" x14ac:dyDescent="0.35">
      <c r="A2044"/>
    </row>
    <row r="2045" spans="1:1" x14ac:dyDescent="0.35">
      <c r="A2045"/>
    </row>
    <row r="2046" spans="1:1" x14ac:dyDescent="0.35">
      <c r="A2046"/>
    </row>
    <row r="2047" spans="1:1" x14ac:dyDescent="0.35">
      <c r="A2047"/>
    </row>
    <row r="2048" spans="1:1" x14ac:dyDescent="0.35">
      <c r="A2048"/>
    </row>
    <row r="2049" spans="1:1" x14ac:dyDescent="0.35">
      <c r="A2049"/>
    </row>
    <row r="2050" spans="1:1" x14ac:dyDescent="0.35">
      <c r="A2050"/>
    </row>
    <row r="2051" spans="1:1" x14ac:dyDescent="0.35">
      <c r="A2051"/>
    </row>
    <row r="2052" spans="1:1" x14ac:dyDescent="0.35">
      <c r="A2052"/>
    </row>
    <row r="2053" spans="1:1" x14ac:dyDescent="0.35">
      <c r="A2053"/>
    </row>
    <row r="2054" spans="1:1" x14ac:dyDescent="0.35">
      <c r="A2054"/>
    </row>
    <row r="2055" spans="1:1" x14ac:dyDescent="0.35">
      <c r="A2055"/>
    </row>
    <row r="2056" spans="1:1" x14ac:dyDescent="0.35">
      <c r="A2056"/>
    </row>
    <row r="2057" spans="1:1" x14ac:dyDescent="0.35">
      <c r="A2057"/>
    </row>
    <row r="2058" spans="1:1" x14ac:dyDescent="0.35">
      <c r="A2058"/>
    </row>
    <row r="2059" spans="1:1" x14ac:dyDescent="0.35">
      <c r="A2059"/>
    </row>
    <row r="2060" spans="1:1" x14ac:dyDescent="0.35">
      <c r="A2060"/>
    </row>
    <row r="2061" spans="1:1" x14ac:dyDescent="0.35">
      <c r="A2061"/>
    </row>
    <row r="2062" spans="1:1" x14ac:dyDescent="0.35">
      <c r="A2062"/>
    </row>
    <row r="2063" spans="1:1" x14ac:dyDescent="0.35">
      <c r="A2063"/>
    </row>
    <row r="2064" spans="1:1" x14ac:dyDescent="0.35">
      <c r="A2064"/>
    </row>
    <row r="2065" spans="1:1" x14ac:dyDescent="0.35">
      <c r="A2065"/>
    </row>
    <row r="2066" spans="1:1" x14ac:dyDescent="0.35">
      <c r="A2066"/>
    </row>
    <row r="2067" spans="1:1" x14ac:dyDescent="0.35">
      <c r="A2067"/>
    </row>
    <row r="2068" spans="1:1" x14ac:dyDescent="0.35">
      <c r="A2068"/>
    </row>
    <row r="2069" spans="1:1" x14ac:dyDescent="0.35">
      <c r="A2069"/>
    </row>
    <row r="2070" spans="1:1" x14ac:dyDescent="0.35">
      <c r="A2070"/>
    </row>
    <row r="2071" spans="1:1" x14ac:dyDescent="0.35">
      <c r="A2071"/>
    </row>
    <row r="2072" spans="1:1" x14ac:dyDescent="0.35">
      <c r="A2072"/>
    </row>
    <row r="2073" spans="1:1" x14ac:dyDescent="0.35">
      <c r="A2073"/>
    </row>
    <row r="2074" spans="1:1" x14ac:dyDescent="0.35">
      <c r="A2074"/>
    </row>
    <row r="2075" spans="1:1" x14ac:dyDescent="0.35">
      <c r="A2075"/>
    </row>
    <row r="2076" spans="1:1" x14ac:dyDescent="0.35">
      <c r="A2076"/>
    </row>
    <row r="2077" spans="1:1" x14ac:dyDescent="0.35">
      <c r="A2077"/>
    </row>
    <row r="2078" spans="1:1" x14ac:dyDescent="0.35">
      <c r="A2078"/>
    </row>
    <row r="2079" spans="1:1" x14ac:dyDescent="0.35">
      <c r="A2079"/>
    </row>
    <row r="2080" spans="1:1" x14ac:dyDescent="0.35">
      <c r="A2080"/>
    </row>
    <row r="2081" spans="1:1" x14ac:dyDescent="0.35">
      <c r="A2081"/>
    </row>
    <row r="2082" spans="1:1" x14ac:dyDescent="0.35">
      <c r="A2082"/>
    </row>
    <row r="2083" spans="1:1" x14ac:dyDescent="0.35">
      <c r="A2083"/>
    </row>
    <row r="2084" spans="1:1" x14ac:dyDescent="0.35">
      <c r="A2084"/>
    </row>
    <row r="2085" spans="1:1" x14ac:dyDescent="0.35">
      <c r="A2085"/>
    </row>
    <row r="2086" spans="1:1" x14ac:dyDescent="0.35">
      <c r="A2086"/>
    </row>
    <row r="2087" spans="1:1" x14ac:dyDescent="0.35">
      <c r="A2087"/>
    </row>
    <row r="2088" spans="1:1" x14ac:dyDescent="0.35">
      <c r="A2088"/>
    </row>
    <row r="2089" spans="1:1" x14ac:dyDescent="0.35">
      <c r="A2089"/>
    </row>
    <row r="2090" spans="1:1" x14ac:dyDescent="0.35">
      <c r="A2090"/>
    </row>
    <row r="2091" spans="1:1" x14ac:dyDescent="0.35">
      <c r="A2091"/>
    </row>
    <row r="2092" spans="1:1" x14ac:dyDescent="0.35">
      <c r="A2092"/>
    </row>
    <row r="2093" spans="1:1" x14ac:dyDescent="0.35">
      <c r="A2093"/>
    </row>
    <row r="2094" spans="1:1" x14ac:dyDescent="0.35">
      <c r="A2094"/>
    </row>
    <row r="2095" spans="1:1" x14ac:dyDescent="0.35">
      <c r="A2095"/>
    </row>
    <row r="2096" spans="1:1" x14ac:dyDescent="0.35">
      <c r="A2096"/>
    </row>
    <row r="2097" spans="1:1" x14ac:dyDescent="0.35">
      <c r="A2097"/>
    </row>
    <row r="2098" spans="1:1" x14ac:dyDescent="0.35">
      <c r="A2098"/>
    </row>
    <row r="2099" spans="1:1" x14ac:dyDescent="0.35">
      <c r="A2099"/>
    </row>
    <row r="2100" spans="1:1" x14ac:dyDescent="0.35">
      <c r="A2100"/>
    </row>
    <row r="2101" spans="1:1" x14ac:dyDescent="0.35">
      <c r="A2101"/>
    </row>
    <row r="2102" spans="1:1" x14ac:dyDescent="0.35">
      <c r="A2102"/>
    </row>
    <row r="2103" spans="1:1" x14ac:dyDescent="0.35">
      <c r="A2103"/>
    </row>
    <row r="2104" spans="1:1" x14ac:dyDescent="0.35">
      <c r="A2104"/>
    </row>
    <row r="2105" spans="1:1" x14ac:dyDescent="0.35">
      <c r="A2105"/>
    </row>
    <row r="2106" spans="1:1" x14ac:dyDescent="0.35">
      <c r="A2106"/>
    </row>
    <row r="2107" spans="1:1" x14ac:dyDescent="0.35">
      <c r="A2107"/>
    </row>
    <row r="2108" spans="1:1" x14ac:dyDescent="0.35">
      <c r="A2108"/>
    </row>
    <row r="2109" spans="1:1" x14ac:dyDescent="0.35">
      <c r="A2109"/>
    </row>
    <row r="2110" spans="1:1" x14ac:dyDescent="0.35">
      <c r="A2110"/>
    </row>
    <row r="2111" spans="1:1" x14ac:dyDescent="0.35">
      <c r="A2111"/>
    </row>
    <row r="2112" spans="1:1" x14ac:dyDescent="0.35">
      <c r="A2112"/>
    </row>
    <row r="2113" spans="1:1" x14ac:dyDescent="0.35">
      <c r="A2113"/>
    </row>
    <row r="2114" spans="1:1" x14ac:dyDescent="0.35">
      <c r="A2114"/>
    </row>
    <row r="2115" spans="1:1" x14ac:dyDescent="0.35">
      <c r="A2115"/>
    </row>
    <row r="2116" spans="1:1" x14ac:dyDescent="0.35">
      <c r="A2116"/>
    </row>
    <row r="2117" spans="1:1" x14ac:dyDescent="0.35">
      <c r="A2117"/>
    </row>
    <row r="2118" spans="1:1" x14ac:dyDescent="0.35">
      <c r="A2118"/>
    </row>
    <row r="2119" spans="1:1" x14ac:dyDescent="0.35">
      <c r="A2119"/>
    </row>
    <row r="2120" spans="1:1" x14ac:dyDescent="0.35">
      <c r="A2120"/>
    </row>
    <row r="2121" spans="1:1" x14ac:dyDescent="0.35">
      <c r="A2121"/>
    </row>
    <row r="2122" spans="1:1" x14ac:dyDescent="0.35">
      <c r="A2122"/>
    </row>
    <row r="2123" spans="1:1" x14ac:dyDescent="0.35">
      <c r="A2123"/>
    </row>
    <row r="2124" spans="1:1" x14ac:dyDescent="0.35">
      <c r="A2124"/>
    </row>
    <row r="2125" spans="1:1" x14ac:dyDescent="0.35">
      <c r="A2125"/>
    </row>
    <row r="2126" spans="1:1" x14ac:dyDescent="0.35">
      <c r="A2126"/>
    </row>
    <row r="2127" spans="1:1" x14ac:dyDescent="0.35">
      <c r="A2127"/>
    </row>
    <row r="2128" spans="1:1" x14ac:dyDescent="0.35">
      <c r="A2128"/>
    </row>
    <row r="2129" spans="1:1" x14ac:dyDescent="0.35">
      <c r="A2129"/>
    </row>
    <row r="2130" spans="1:1" x14ac:dyDescent="0.35">
      <c r="A2130"/>
    </row>
    <row r="2131" spans="1:1" x14ac:dyDescent="0.35">
      <c r="A2131"/>
    </row>
    <row r="2132" spans="1:1" x14ac:dyDescent="0.35">
      <c r="A2132"/>
    </row>
    <row r="2133" spans="1:1" x14ac:dyDescent="0.35">
      <c r="A2133"/>
    </row>
    <row r="2134" spans="1:1" x14ac:dyDescent="0.35">
      <c r="A2134"/>
    </row>
    <row r="2135" spans="1:1" x14ac:dyDescent="0.35">
      <c r="A2135"/>
    </row>
    <row r="2136" spans="1:1" x14ac:dyDescent="0.35">
      <c r="A2136"/>
    </row>
    <row r="2137" spans="1:1" x14ac:dyDescent="0.35">
      <c r="A2137"/>
    </row>
    <row r="2138" spans="1:1" x14ac:dyDescent="0.35">
      <c r="A2138"/>
    </row>
    <row r="2139" spans="1:1" x14ac:dyDescent="0.35">
      <c r="A2139"/>
    </row>
    <row r="2140" spans="1:1" x14ac:dyDescent="0.35">
      <c r="A2140"/>
    </row>
    <row r="2141" spans="1:1" x14ac:dyDescent="0.35">
      <c r="A2141"/>
    </row>
    <row r="2142" spans="1:1" x14ac:dyDescent="0.35">
      <c r="A2142"/>
    </row>
    <row r="2143" spans="1:1" x14ac:dyDescent="0.35">
      <c r="A2143"/>
    </row>
    <row r="2144" spans="1:1" x14ac:dyDescent="0.35">
      <c r="A2144"/>
    </row>
    <row r="2145" spans="1:1" x14ac:dyDescent="0.35">
      <c r="A2145"/>
    </row>
    <row r="2146" spans="1:1" x14ac:dyDescent="0.35">
      <c r="A2146"/>
    </row>
    <row r="2147" spans="1:1" x14ac:dyDescent="0.35">
      <c r="A2147"/>
    </row>
    <row r="2148" spans="1:1" x14ac:dyDescent="0.35">
      <c r="A2148"/>
    </row>
    <row r="2149" spans="1:1" x14ac:dyDescent="0.35">
      <c r="A2149"/>
    </row>
    <row r="2150" spans="1:1" x14ac:dyDescent="0.35">
      <c r="A2150"/>
    </row>
    <row r="2151" spans="1:1" x14ac:dyDescent="0.35">
      <c r="A2151"/>
    </row>
    <row r="2152" spans="1:1" x14ac:dyDescent="0.35">
      <c r="A2152"/>
    </row>
    <row r="2153" spans="1:1" x14ac:dyDescent="0.35">
      <c r="A2153"/>
    </row>
    <row r="2154" spans="1:1" x14ac:dyDescent="0.35">
      <c r="A2154"/>
    </row>
    <row r="2155" spans="1:1" x14ac:dyDescent="0.35">
      <c r="A2155"/>
    </row>
    <row r="2156" spans="1:1" x14ac:dyDescent="0.35">
      <c r="A2156"/>
    </row>
    <row r="2157" spans="1:1" x14ac:dyDescent="0.35">
      <c r="A2157"/>
    </row>
    <row r="2158" spans="1:1" x14ac:dyDescent="0.35">
      <c r="A2158"/>
    </row>
    <row r="2159" spans="1:1" x14ac:dyDescent="0.35">
      <c r="A2159"/>
    </row>
    <row r="2160" spans="1:1" x14ac:dyDescent="0.35">
      <c r="A2160"/>
    </row>
    <row r="2161" spans="1:1" x14ac:dyDescent="0.35">
      <c r="A2161"/>
    </row>
    <row r="2162" spans="1:1" x14ac:dyDescent="0.35">
      <c r="A2162"/>
    </row>
    <row r="2163" spans="1:1" x14ac:dyDescent="0.35">
      <c r="A2163"/>
    </row>
    <row r="2164" spans="1:1" x14ac:dyDescent="0.35">
      <c r="A2164"/>
    </row>
    <row r="2165" spans="1:1" x14ac:dyDescent="0.35">
      <c r="A2165"/>
    </row>
    <row r="2166" spans="1:1" x14ac:dyDescent="0.35">
      <c r="A2166"/>
    </row>
    <row r="2167" spans="1:1" x14ac:dyDescent="0.35">
      <c r="A2167"/>
    </row>
    <row r="2168" spans="1:1" x14ac:dyDescent="0.35">
      <c r="A2168"/>
    </row>
    <row r="2169" spans="1:1" x14ac:dyDescent="0.35">
      <c r="A2169"/>
    </row>
    <row r="2170" spans="1:1" x14ac:dyDescent="0.35">
      <c r="A2170"/>
    </row>
    <row r="2171" spans="1:1" x14ac:dyDescent="0.35">
      <c r="A2171"/>
    </row>
    <row r="2172" spans="1:1" x14ac:dyDescent="0.35">
      <c r="A2172"/>
    </row>
    <row r="2173" spans="1:1" x14ac:dyDescent="0.35">
      <c r="A2173"/>
    </row>
    <row r="2174" spans="1:1" x14ac:dyDescent="0.35">
      <c r="A2174"/>
    </row>
    <row r="2175" spans="1:1" x14ac:dyDescent="0.35">
      <c r="A2175"/>
    </row>
    <row r="2176" spans="1:1" x14ac:dyDescent="0.35">
      <c r="A2176"/>
    </row>
    <row r="2177" spans="1:1" x14ac:dyDescent="0.35">
      <c r="A2177"/>
    </row>
    <row r="2178" spans="1:1" x14ac:dyDescent="0.35">
      <c r="A2178"/>
    </row>
    <row r="2179" spans="1:1" x14ac:dyDescent="0.35">
      <c r="A2179"/>
    </row>
    <row r="2180" spans="1:1" x14ac:dyDescent="0.35">
      <c r="A2180"/>
    </row>
    <row r="2181" spans="1:1" x14ac:dyDescent="0.35">
      <c r="A2181"/>
    </row>
    <row r="2182" spans="1:1" x14ac:dyDescent="0.35">
      <c r="A2182"/>
    </row>
    <row r="2183" spans="1:1" x14ac:dyDescent="0.35">
      <c r="A2183"/>
    </row>
    <row r="2184" spans="1:1" x14ac:dyDescent="0.35">
      <c r="A2184"/>
    </row>
    <row r="2185" spans="1:1" x14ac:dyDescent="0.35">
      <c r="A2185"/>
    </row>
    <row r="2186" spans="1:1" x14ac:dyDescent="0.35">
      <c r="A2186"/>
    </row>
    <row r="2187" spans="1:1" x14ac:dyDescent="0.35">
      <c r="A2187"/>
    </row>
    <row r="2188" spans="1:1" x14ac:dyDescent="0.35">
      <c r="A2188"/>
    </row>
    <row r="2189" spans="1:1" x14ac:dyDescent="0.35">
      <c r="A2189"/>
    </row>
    <row r="2190" spans="1:1" x14ac:dyDescent="0.35">
      <c r="A2190"/>
    </row>
    <row r="2191" spans="1:1" x14ac:dyDescent="0.35">
      <c r="A2191"/>
    </row>
    <row r="2192" spans="1:1" x14ac:dyDescent="0.35">
      <c r="A2192"/>
    </row>
    <row r="2193" spans="1:1" x14ac:dyDescent="0.35">
      <c r="A2193"/>
    </row>
    <row r="2194" spans="1:1" x14ac:dyDescent="0.35">
      <c r="A2194"/>
    </row>
    <row r="2195" spans="1:1" x14ac:dyDescent="0.35">
      <c r="A2195"/>
    </row>
    <row r="2196" spans="1:1" x14ac:dyDescent="0.35">
      <c r="A2196"/>
    </row>
    <row r="2197" spans="1:1" x14ac:dyDescent="0.35">
      <c r="A2197"/>
    </row>
    <row r="2198" spans="1:1" x14ac:dyDescent="0.35">
      <c r="A2198"/>
    </row>
    <row r="2199" spans="1:1" x14ac:dyDescent="0.35">
      <c r="A2199"/>
    </row>
    <row r="2200" spans="1:1" x14ac:dyDescent="0.35">
      <c r="A2200"/>
    </row>
    <row r="2201" spans="1:1" x14ac:dyDescent="0.35">
      <c r="A2201"/>
    </row>
    <row r="2202" spans="1:1" x14ac:dyDescent="0.35">
      <c r="A2202"/>
    </row>
    <row r="2203" spans="1:1" x14ac:dyDescent="0.35">
      <c r="A2203"/>
    </row>
    <row r="2204" spans="1:1" x14ac:dyDescent="0.35">
      <c r="A2204"/>
    </row>
    <row r="2205" spans="1:1" x14ac:dyDescent="0.35">
      <c r="A2205"/>
    </row>
    <row r="2206" spans="1:1" x14ac:dyDescent="0.35">
      <c r="A2206"/>
    </row>
    <row r="2207" spans="1:1" x14ac:dyDescent="0.35">
      <c r="A2207"/>
    </row>
    <row r="2208" spans="1:1" x14ac:dyDescent="0.35">
      <c r="A2208"/>
    </row>
    <row r="2209" spans="1:1" x14ac:dyDescent="0.35">
      <c r="A2209"/>
    </row>
    <row r="2210" spans="1:1" x14ac:dyDescent="0.35">
      <c r="A2210"/>
    </row>
    <row r="2211" spans="1:1" x14ac:dyDescent="0.35">
      <c r="A2211"/>
    </row>
    <row r="2212" spans="1:1" x14ac:dyDescent="0.35">
      <c r="A2212"/>
    </row>
    <row r="2213" spans="1:1" x14ac:dyDescent="0.35">
      <c r="A2213"/>
    </row>
    <row r="2214" spans="1:1" x14ac:dyDescent="0.35">
      <c r="A2214"/>
    </row>
    <row r="2215" spans="1:1" x14ac:dyDescent="0.35">
      <c r="A2215"/>
    </row>
    <row r="2216" spans="1:1" x14ac:dyDescent="0.35">
      <c r="A2216"/>
    </row>
    <row r="2217" spans="1:1" x14ac:dyDescent="0.35">
      <c r="A2217"/>
    </row>
    <row r="2218" spans="1:1" x14ac:dyDescent="0.35">
      <c r="A2218"/>
    </row>
    <row r="2219" spans="1:1" x14ac:dyDescent="0.35">
      <c r="A2219"/>
    </row>
    <row r="2220" spans="1:1" x14ac:dyDescent="0.35">
      <c r="A2220"/>
    </row>
    <row r="2221" spans="1:1" x14ac:dyDescent="0.35">
      <c r="A2221"/>
    </row>
    <row r="2222" spans="1:1" x14ac:dyDescent="0.35">
      <c r="A2222"/>
    </row>
    <row r="2223" spans="1:1" x14ac:dyDescent="0.35">
      <c r="A2223"/>
    </row>
    <row r="2224" spans="1:1" x14ac:dyDescent="0.35">
      <c r="A2224"/>
    </row>
    <row r="2225" spans="1:1" x14ac:dyDescent="0.35">
      <c r="A2225"/>
    </row>
    <row r="2226" spans="1:1" x14ac:dyDescent="0.35">
      <c r="A2226"/>
    </row>
    <row r="2227" spans="1:1" x14ac:dyDescent="0.35">
      <c r="A2227"/>
    </row>
    <row r="2228" spans="1:1" x14ac:dyDescent="0.35">
      <c r="A2228"/>
    </row>
    <row r="2229" spans="1:1" x14ac:dyDescent="0.35">
      <c r="A2229"/>
    </row>
    <row r="2230" spans="1:1" x14ac:dyDescent="0.35">
      <c r="A2230"/>
    </row>
    <row r="2231" spans="1:1" x14ac:dyDescent="0.35">
      <c r="A2231"/>
    </row>
    <row r="2232" spans="1:1" x14ac:dyDescent="0.35">
      <c r="A2232"/>
    </row>
    <row r="2233" spans="1:1" x14ac:dyDescent="0.35">
      <c r="A2233"/>
    </row>
    <row r="2234" spans="1:1" x14ac:dyDescent="0.35">
      <c r="A2234"/>
    </row>
    <row r="2235" spans="1:1" x14ac:dyDescent="0.35">
      <c r="A2235"/>
    </row>
    <row r="2236" spans="1:1" x14ac:dyDescent="0.35">
      <c r="A2236"/>
    </row>
    <row r="2237" spans="1:1" x14ac:dyDescent="0.35">
      <c r="A2237"/>
    </row>
    <row r="2238" spans="1:1" x14ac:dyDescent="0.35">
      <c r="A2238"/>
    </row>
    <row r="2239" spans="1:1" x14ac:dyDescent="0.35">
      <c r="A2239"/>
    </row>
    <row r="2240" spans="1:1" x14ac:dyDescent="0.35">
      <c r="A2240"/>
    </row>
    <row r="2241" spans="1:1" x14ac:dyDescent="0.35">
      <c r="A2241"/>
    </row>
    <row r="2242" spans="1:1" x14ac:dyDescent="0.35">
      <c r="A2242"/>
    </row>
    <row r="2243" spans="1:1" x14ac:dyDescent="0.35">
      <c r="A2243"/>
    </row>
    <row r="2244" spans="1:1" x14ac:dyDescent="0.35">
      <c r="A2244"/>
    </row>
    <row r="2245" spans="1:1" x14ac:dyDescent="0.35">
      <c r="A2245"/>
    </row>
    <row r="2246" spans="1:1" x14ac:dyDescent="0.35">
      <c r="A2246"/>
    </row>
    <row r="2247" spans="1:1" x14ac:dyDescent="0.35">
      <c r="A2247"/>
    </row>
    <row r="2248" spans="1:1" x14ac:dyDescent="0.35">
      <c r="A2248"/>
    </row>
    <row r="2249" spans="1:1" x14ac:dyDescent="0.35">
      <c r="A2249"/>
    </row>
    <row r="2250" spans="1:1" x14ac:dyDescent="0.35">
      <c r="A2250"/>
    </row>
    <row r="2251" spans="1:1" x14ac:dyDescent="0.35">
      <c r="A2251"/>
    </row>
    <row r="2252" spans="1:1" x14ac:dyDescent="0.35">
      <c r="A2252"/>
    </row>
    <row r="2253" spans="1:1" x14ac:dyDescent="0.35">
      <c r="A2253"/>
    </row>
    <row r="2254" spans="1:1" x14ac:dyDescent="0.35">
      <c r="A2254"/>
    </row>
    <row r="2255" spans="1:1" x14ac:dyDescent="0.35">
      <c r="A2255"/>
    </row>
    <row r="2256" spans="1:1" x14ac:dyDescent="0.35">
      <c r="A2256"/>
    </row>
    <row r="2257" spans="1:1" x14ac:dyDescent="0.35">
      <c r="A2257"/>
    </row>
    <row r="2258" spans="1:1" x14ac:dyDescent="0.35">
      <c r="A2258"/>
    </row>
    <row r="2259" spans="1:1" x14ac:dyDescent="0.35">
      <c r="A2259"/>
    </row>
    <row r="2260" spans="1:1" x14ac:dyDescent="0.35">
      <c r="A2260"/>
    </row>
    <row r="2261" spans="1:1" x14ac:dyDescent="0.35">
      <c r="A2261"/>
    </row>
    <row r="2262" spans="1:1" x14ac:dyDescent="0.35">
      <c r="A2262"/>
    </row>
    <row r="2263" spans="1:1" x14ac:dyDescent="0.35">
      <c r="A2263"/>
    </row>
    <row r="2264" spans="1:1" x14ac:dyDescent="0.35">
      <c r="A2264"/>
    </row>
    <row r="2265" spans="1:1" x14ac:dyDescent="0.35">
      <c r="A2265"/>
    </row>
    <row r="2266" spans="1:1" x14ac:dyDescent="0.35">
      <c r="A2266"/>
    </row>
    <row r="2267" spans="1:1" x14ac:dyDescent="0.35">
      <c r="A2267"/>
    </row>
    <row r="2268" spans="1:1" x14ac:dyDescent="0.35">
      <c r="A2268"/>
    </row>
    <row r="2269" spans="1:1" x14ac:dyDescent="0.35">
      <c r="A2269"/>
    </row>
    <row r="2270" spans="1:1" x14ac:dyDescent="0.35">
      <c r="A2270"/>
    </row>
    <row r="2271" spans="1:1" x14ac:dyDescent="0.35">
      <c r="A2271"/>
    </row>
    <row r="2272" spans="1:1" x14ac:dyDescent="0.35">
      <c r="A2272"/>
    </row>
    <row r="2273" spans="1:1" x14ac:dyDescent="0.35">
      <c r="A2273"/>
    </row>
    <row r="2274" spans="1:1" x14ac:dyDescent="0.35">
      <c r="A2274"/>
    </row>
    <row r="2275" spans="1:1" x14ac:dyDescent="0.35">
      <c r="A2275"/>
    </row>
    <row r="2276" spans="1:1" x14ac:dyDescent="0.35">
      <c r="A2276"/>
    </row>
    <row r="2277" spans="1:1" x14ac:dyDescent="0.35">
      <c r="A2277"/>
    </row>
    <row r="2278" spans="1:1" x14ac:dyDescent="0.35">
      <c r="A2278"/>
    </row>
    <row r="2279" spans="1:1" x14ac:dyDescent="0.35">
      <c r="A2279"/>
    </row>
    <row r="2280" spans="1:1" x14ac:dyDescent="0.35">
      <c r="A2280"/>
    </row>
    <row r="2281" spans="1:1" x14ac:dyDescent="0.35">
      <c r="A2281"/>
    </row>
    <row r="2282" spans="1:1" x14ac:dyDescent="0.35">
      <c r="A2282"/>
    </row>
    <row r="2283" spans="1:1" x14ac:dyDescent="0.35">
      <c r="A2283"/>
    </row>
    <row r="2284" spans="1:1" x14ac:dyDescent="0.35">
      <c r="A2284"/>
    </row>
    <row r="2285" spans="1:1" x14ac:dyDescent="0.35">
      <c r="A2285"/>
    </row>
    <row r="2286" spans="1:1" x14ac:dyDescent="0.35">
      <c r="A2286"/>
    </row>
    <row r="2287" spans="1:1" x14ac:dyDescent="0.35">
      <c r="A2287"/>
    </row>
    <row r="2288" spans="1:1" x14ac:dyDescent="0.35">
      <c r="A2288"/>
    </row>
    <row r="2289" spans="1:1" x14ac:dyDescent="0.35">
      <c r="A2289"/>
    </row>
    <row r="2290" spans="1:1" x14ac:dyDescent="0.35">
      <c r="A2290"/>
    </row>
    <row r="2291" spans="1:1" x14ac:dyDescent="0.35">
      <c r="A2291"/>
    </row>
    <row r="2292" spans="1:1" x14ac:dyDescent="0.35">
      <c r="A2292"/>
    </row>
    <row r="2293" spans="1:1" x14ac:dyDescent="0.35">
      <c r="A2293"/>
    </row>
    <row r="2294" spans="1:1" x14ac:dyDescent="0.35">
      <c r="A2294"/>
    </row>
    <row r="2295" spans="1:1" x14ac:dyDescent="0.35">
      <c r="A2295"/>
    </row>
    <row r="2296" spans="1:1" x14ac:dyDescent="0.35">
      <c r="A2296"/>
    </row>
    <row r="2297" spans="1:1" x14ac:dyDescent="0.35">
      <c r="A2297"/>
    </row>
    <row r="2298" spans="1:1" x14ac:dyDescent="0.35">
      <c r="A2298"/>
    </row>
    <row r="2299" spans="1:1" x14ac:dyDescent="0.35">
      <c r="A2299"/>
    </row>
    <row r="2300" spans="1:1" x14ac:dyDescent="0.35">
      <c r="A2300"/>
    </row>
    <row r="2301" spans="1:1" x14ac:dyDescent="0.35">
      <c r="A2301"/>
    </row>
    <row r="2302" spans="1:1" x14ac:dyDescent="0.35">
      <c r="A2302"/>
    </row>
    <row r="2303" spans="1:1" x14ac:dyDescent="0.35">
      <c r="A2303"/>
    </row>
    <row r="2304" spans="1:1" x14ac:dyDescent="0.35">
      <c r="A2304"/>
    </row>
    <row r="2305" spans="1:1" x14ac:dyDescent="0.35">
      <c r="A2305"/>
    </row>
    <row r="2306" spans="1:1" x14ac:dyDescent="0.35">
      <c r="A2306"/>
    </row>
    <row r="2307" spans="1:1" x14ac:dyDescent="0.35">
      <c r="A2307"/>
    </row>
    <row r="2308" spans="1:1" x14ac:dyDescent="0.35">
      <c r="A2308"/>
    </row>
    <row r="2309" spans="1:1" x14ac:dyDescent="0.35">
      <c r="A2309"/>
    </row>
    <row r="2310" spans="1:1" x14ac:dyDescent="0.35">
      <c r="A2310"/>
    </row>
    <row r="2311" spans="1:1" x14ac:dyDescent="0.35">
      <c r="A2311"/>
    </row>
    <row r="2312" spans="1:1" x14ac:dyDescent="0.35">
      <c r="A2312"/>
    </row>
    <row r="2313" spans="1:1" x14ac:dyDescent="0.35">
      <c r="A2313"/>
    </row>
    <row r="2314" spans="1:1" x14ac:dyDescent="0.35">
      <c r="A2314"/>
    </row>
    <row r="2315" spans="1:1" x14ac:dyDescent="0.35">
      <c r="A2315"/>
    </row>
    <row r="2316" spans="1:1" x14ac:dyDescent="0.35">
      <c r="A2316"/>
    </row>
    <row r="2317" spans="1:1" x14ac:dyDescent="0.35">
      <c r="A2317"/>
    </row>
    <row r="2318" spans="1:1" x14ac:dyDescent="0.35">
      <c r="A2318"/>
    </row>
    <row r="2319" spans="1:1" x14ac:dyDescent="0.35">
      <c r="A2319"/>
    </row>
    <row r="2320" spans="1:1" x14ac:dyDescent="0.35">
      <c r="A2320"/>
    </row>
    <row r="2321" spans="1:1" x14ac:dyDescent="0.35">
      <c r="A2321"/>
    </row>
    <row r="2322" spans="1:1" x14ac:dyDescent="0.35">
      <c r="A2322"/>
    </row>
    <row r="2323" spans="1:1" x14ac:dyDescent="0.35">
      <c r="A2323"/>
    </row>
    <row r="2324" spans="1:1" x14ac:dyDescent="0.35">
      <c r="A2324"/>
    </row>
    <row r="2325" spans="1:1" x14ac:dyDescent="0.35">
      <c r="A2325"/>
    </row>
    <row r="2326" spans="1:1" x14ac:dyDescent="0.35">
      <c r="A2326"/>
    </row>
    <row r="2327" spans="1:1" x14ac:dyDescent="0.35">
      <c r="A2327"/>
    </row>
    <row r="2328" spans="1:1" x14ac:dyDescent="0.35">
      <c r="A2328"/>
    </row>
    <row r="2329" spans="1:1" x14ac:dyDescent="0.35">
      <c r="A2329"/>
    </row>
    <row r="2330" spans="1:1" x14ac:dyDescent="0.35">
      <c r="A2330"/>
    </row>
    <row r="2331" spans="1:1" x14ac:dyDescent="0.35">
      <c r="A2331"/>
    </row>
    <row r="2332" spans="1:1" x14ac:dyDescent="0.35">
      <c r="A2332"/>
    </row>
    <row r="2333" spans="1:1" x14ac:dyDescent="0.35">
      <c r="A2333"/>
    </row>
    <row r="2334" spans="1:1" x14ac:dyDescent="0.35">
      <c r="A2334"/>
    </row>
    <row r="2335" spans="1:1" x14ac:dyDescent="0.35">
      <c r="A2335"/>
    </row>
    <row r="2336" spans="1:1" x14ac:dyDescent="0.35">
      <c r="A2336"/>
    </row>
    <row r="2337" spans="1:1" x14ac:dyDescent="0.35">
      <c r="A2337"/>
    </row>
    <row r="2338" spans="1:1" x14ac:dyDescent="0.35">
      <c r="A2338"/>
    </row>
    <row r="2339" spans="1:1" x14ac:dyDescent="0.35">
      <c r="A2339"/>
    </row>
    <row r="2340" spans="1:1" x14ac:dyDescent="0.35">
      <c r="A2340"/>
    </row>
    <row r="2341" spans="1:1" x14ac:dyDescent="0.35">
      <c r="A2341"/>
    </row>
    <row r="2342" spans="1:1" x14ac:dyDescent="0.35">
      <c r="A2342"/>
    </row>
    <row r="2343" spans="1:1" x14ac:dyDescent="0.35">
      <c r="A2343"/>
    </row>
    <row r="2344" spans="1:1" x14ac:dyDescent="0.35">
      <c r="A2344"/>
    </row>
    <row r="2345" spans="1:1" x14ac:dyDescent="0.35">
      <c r="A2345"/>
    </row>
    <row r="2346" spans="1:1" x14ac:dyDescent="0.35">
      <c r="A2346"/>
    </row>
    <row r="2347" spans="1:1" x14ac:dyDescent="0.35">
      <c r="A2347"/>
    </row>
    <row r="2348" spans="1:1" x14ac:dyDescent="0.35">
      <c r="A2348"/>
    </row>
    <row r="2349" spans="1:1" x14ac:dyDescent="0.35">
      <c r="A2349"/>
    </row>
    <row r="2350" spans="1:1" x14ac:dyDescent="0.35">
      <c r="A2350"/>
    </row>
    <row r="2351" spans="1:1" x14ac:dyDescent="0.35">
      <c r="A2351"/>
    </row>
    <row r="2352" spans="1:1" x14ac:dyDescent="0.35">
      <c r="A2352"/>
    </row>
    <row r="2353" spans="1:1" x14ac:dyDescent="0.35">
      <c r="A2353"/>
    </row>
    <row r="2354" spans="1:1" x14ac:dyDescent="0.35">
      <c r="A2354"/>
    </row>
    <row r="2355" spans="1:1" x14ac:dyDescent="0.35">
      <c r="A2355"/>
    </row>
    <row r="2356" spans="1:1" x14ac:dyDescent="0.35">
      <c r="A2356"/>
    </row>
    <row r="2357" spans="1:1" x14ac:dyDescent="0.35">
      <c r="A2357"/>
    </row>
    <row r="2358" spans="1:1" x14ac:dyDescent="0.35">
      <c r="A2358"/>
    </row>
    <row r="2359" spans="1:1" x14ac:dyDescent="0.35">
      <c r="A2359"/>
    </row>
    <row r="2360" spans="1:1" x14ac:dyDescent="0.35">
      <c r="A2360"/>
    </row>
    <row r="2361" spans="1:1" x14ac:dyDescent="0.35">
      <c r="A2361"/>
    </row>
    <row r="2362" spans="1:1" x14ac:dyDescent="0.35">
      <c r="A2362"/>
    </row>
    <row r="2363" spans="1:1" x14ac:dyDescent="0.35">
      <c r="A2363"/>
    </row>
    <row r="2364" spans="1:1" x14ac:dyDescent="0.35">
      <c r="A2364"/>
    </row>
    <row r="2365" spans="1:1" x14ac:dyDescent="0.35">
      <c r="A2365"/>
    </row>
    <row r="2366" spans="1:1" x14ac:dyDescent="0.35">
      <c r="A2366"/>
    </row>
    <row r="2367" spans="1:1" x14ac:dyDescent="0.35">
      <c r="A2367"/>
    </row>
    <row r="2368" spans="1:1" x14ac:dyDescent="0.35">
      <c r="A2368"/>
    </row>
    <row r="2369" spans="1:1" x14ac:dyDescent="0.35">
      <c r="A2369"/>
    </row>
    <row r="2370" spans="1:1" x14ac:dyDescent="0.35">
      <c r="A2370"/>
    </row>
    <row r="2371" spans="1:1" x14ac:dyDescent="0.35">
      <c r="A2371"/>
    </row>
    <row r="2372" spans="1:1" x14ac:dyDescent="0.35">
      <c r="A2372"/>
    </row>
    <row r="2373" spans="1:1" x14ac:dyDescent="0.35">
      <c r="A2373"/>
    </row>
    <row r="2374" spans="1:1" x14ac:dyDescent="0.35">
      <c r="A2374"/>
    </row>
    <row r="2375" spans="1:1" x14ac:dyDescent="0.35">
      <c r="A2375"/>
    </row>
    <row r="2376" spans="1:1" x14ac:dyDescent="0.35">
      <c r="A2376"/>
    </row>
    <row r="2377" spans="1:1" x14ac:dyDescent="0.35">
      <c r="A2377"/>
    </row>
    <row r="2378" spans="1:1" x14ac:dyDescent="0.35">
      <c r="A2378"/>
    </row>
    <row r="2379" spans="1:1" x14ac:dyDescent="0.35">
      <c r="A2379"/>
    </row>
    <row r="2380" spans="1:1" x14ac:dyDescent="0.35">
      <c r="A2380"/>
    </row>
    <row r="2381" spans="1:1" x14ac:dyDescent="0.35">
      <c r="A2381"/>
    </row>
    <row r="2382" spans="1:1" x14ac:dyDescent="0.35">
      <c r="A2382"/>
    </row>
    <row r="2383" spans="1:1" x14ac:dyDescent="0.35">
      <c r="A2383"/>
    </row>
    <row r="2384" spans="1:1" x14ac:dyDescent="0.35">
      <c r="A2384"/>
    </row>
    <row r="2385" spans="1:1" x14ac:dyDescent="0.35">
      <c r="A2385"/>
    </row>
    <row r="2386" spans="1:1" x14ac:dyDescent="0.35">
      <c r="A2386"/>
    </row>
    <row r="2387" spans="1:1" x14ac:dyDescent="0.35">
      <c r="A2387"/>
    </row>
    <row r="2388" spans="1:1" x14ac:dyDescent="0.35">
      <c r="A2388"/>
    </row>
    <row r="2389" spans="1:1" x14ac:dyDescent="0.35">
      <c r="A2389"/>
    </row>
    <row r="2390" spans="1:1" x14ac:dyDescent="0.35">
      <c r="A2390"/>
    </row>
    <row r="2391" spans="1:1" x14ac:dyDescent="0.35">
      <c r="A2391"/>
    </row>
    <row r="2392" spans="1:1" x14ac:dyDescent="0.35">
      <c r="A2392"/>
    </row>
    <row r="2393" spans="1:1" x14ac:dyDescent="0.35">
      <c r="A2393"/>
    </row>
    <row r="2394" spans="1:1" x14ac:dyDescent="0.35">
      <c r="A2394"/>
    </row>
    <row r="2395" spans="1:1" x14ac:dyDescent="0.35">
      <c r="A2395"/>
    </row>
    <row r="2396" spans="1:1" x14ac:dyDescent="0.35">
      <c r="A2396"/>
    </row>
    <row r="2397" spans="1:1" x14ac:dyDescent="0.35">
      <c r="A2397"/>
    </row>
    <row r="2398" spans="1:1" x14ac:dyDescent="0.35">
      <c r="A2398"/>
    </row>
    <row r="2399" spans="1:1" x14ac:dyDescent="0.35">
      <c r="A2399"/>
    </row>
    <row r="2400" spans="1:1" x14ac:dyDescent="0.35">
      <c r="A2400"/>
    </row>
    <row r="2401" spans="1:1" x14ac:dyDescent="0.35">
      <c r="A2401"/>
    </row>
    <row r="2402" spans="1:1" x14ac:dyDescent="0.35">
      <c r="A2402"/>
    </row>
    <row r="2403" spans="1:1" x14ac:dyDescent="0.35">
      <c r="A2403"/>
    </row>
    <row r="2404" spans="1:1" x14ac:dyDescent="0.35">
      <c r="A2404"/>
    </row>
    <row r="2405" spans="1:1" x14ac:dyDescent="0.35">
      <c r="A2405"/>
    </row>
    <row r="2406" spans="1:1" x14ac:dyDescent="0.35">
      <c r="A2406"/>
    </row>
    <row r="2407" spans="1:1" x14ac:dyDescent="0.35">
      <c r="A2407"/>
    </row>
    <row r="2408" spans="1:1" x14ac:dyDescent="0.35">
      <c r="A2408"/>
    </row>
    <row r="2409" spans="1:1" x14ac:dyDescent="0.35">
      <c r="A2409"/>
    </row>
    <row r="2410" spans="1:1" x14ac:dyDescent="0.35">
      <c r="A2410"/>
    </row>
    <row r="2411" spans="1:1" x14ac:dyDescent="0.35">
      <c r="A2411"/>
    </row>
    <row r="2412" spans="1:1" x14ac:dyDescent="0.35">
      <c r="A2412"/>
    </row>
    <row r="2413" spans="1:1" x14ac:dyDescent="0.35">
      <c r="A2413"/>
    </row>
    <row r="2414" spans="1:1" x14ac:dyDescent="0.35">
      <c r="A2414"/>
    </row>
    <row r="2415" spans="1:1" x14ac:dyDescent="0.35">
      <c r="A2415"/>
    </row>
    <row r="2416" spans="1:1" x14ac:dyDescent="0.35">
      <c r="A2416"/>
    </row>
    <row r="2417" spans="1:1" x14ac:dyDescent="0.35">
      <c r="A2417"/>
    </row>
    <row r="2418" spans="1:1" x14ac:dyDescent="0.35">
      <c r="A2418"/>
    </row>
    <row r="2419" spans="1:1" x14ac:dyDescent="0.35">
      <c r="A2419"/>
    </row>
    <row r="2420" spans="1:1" x14ac:dyDescent="0.35">
      <c r="A2420"/>
    </row>
    <row r="2421" spans="1:1" x14ac:dyDescent="0.35">
      <c r="A2421"/>
    </row>
    <row r="2422" spans="1:1" x14ac:dyDescent="0.35">
      <c r="A2422"/>
    </row>
    <row r="2423" spans="1:1" x14ac:dyDescent="0.35">
      <c r="A2423"/>
    </row>
    <row r="2424" spans="1:1" x14ac:dyDescent="0.35">
      <c r="A2424"/>
    </row>
    <row r="2425" spans="1:1" x14ac:dyDescent="0.35">
      <c r="A2425"/>
    </row>
    <row r="2426" spans="1:1" x14ac:dyDescent="0.35">
      <c r="A2426"/>
    </row>
    <row r="2427" spans="1:1" x14ac:dyDescent="0.35">
      <c r="A2427"/>
    </row>
    <row r="2428" spans="1:1" x14ac:dyDescent="0.35">
      <c r="A2428"/>
    </row>
    <row r="2429" spans="1:1" x14ac:dyDescent="0.35">
      <c r="A2429"/>
    </row>
    <row r="2430" spans="1:1" x14ac:dyDescent="0.35">
      <c r="A2430"/>
    </row>
    <row r="2431" spans="1:1" x14ac:dyDescent="0.35">
      <c r="A2431"/>
    </row>
    <row r="2432" spans="1:1" x14ac:dyDescent="0.35">
      <c r="A2432"/>
    </row>
    <row r="2433" spans="1:1" x14ac:dyDescent="0.35">
      <c r="A2433"/>
    </row>
    <row r="2434" spans="1:1" x14ac:dyDescent="0.35">
      <c r="A2434"/>
    </row>
    <row r="2435" spans="1:1" x14ac:dyDescent="0.35">
      <c r="A2435"/>
    </row>
    <row r="2436" spans="1:1" x14ac:dyDescent="0.35">
      <c r="A2436"/>
    </row>
    <row r="2437" spans="1:1" x14ac:dyDescent="0.35">
      <c r="A2437"/>
    </row>
    <row r="2438" spans="1:1" x14ac:dyDescent="0.35">
      <c r="A2438"/>
    </row>
    <row r="2439" spans="1:1" x14ac:dyDescent="0.35">
      <c r="A2439"/>
    </row>
    <row r="2440" spans="1:1" x14ac:dyDescent="0.35">
      <c r="A2440"/>
    </row>
    <row r="2441" spans="1:1" x14ac:dyDescent="0.35">
      <c r="A2441"/>
    </row>
    <row r="2442" spans="1:1" x14ac:dyDescent="0.35">
      <c r="A2442"/>
    </row>
    <row r="2443" spans="1:1" x14ac:dyDescent="0.35">
      <c r="A2443"/>
    </row>
    <row r="2444" spans="1:1" x14ac:dyDescent="0.35">
      <c r="A2444"/>
    </row>
    <row r="2445" spans="1:1" x14ac:dyDescent="0.35">
      <c r="A2445"/>
    </row>
    <row r="2446" spans="1:1" x14ac:dyDescent="0.35">
      <c r="A2446"/>
    </row>
    <row r="2447" spans="1:1" x14ac:dyDescent="0.35">
      <c r="A2447"/>
    </row>
    <row r="2448" spans="1:1" x14ac:dyDescent="0.35">
      <c r="A2448"/>
    </row>
    <row r="2449" spans="1:1" x14ac:dyDescent="0.35">
      <c r="A2449"/>
    </row>
    <row r="2450" spans="1:1" x14ac:dyDescent="0.35">
      <c r="A2450"/>
    </row>
    <row r="2451" spans="1:1" x14ac:dyDescent="0.35">
      <c r="A2451"/>
    </row>
    <row r="2452" spans="1:1" x14ac:dyDescent="0.35">
      <c r="A2452"/>
    </row>
    <row r="2453" spans="1:1" x14ac:dyDescent="0.35">
      <c r="A2453"/>
    </row>
    <row r="2454" spans="1:1" x14ac:dyDescent="0.35">
      <c r="A2454"/>
    </row>
    <row r="2455" spans="1:1" x14ac:dyDescent="0.35">
      <c r="A2455"/>
    </row>
    <row r="2456" spans="1:1" x14ac:dyDescent="0.35">
      <c r="A2456"/>
    </row>
    <row r="2457" spans="1:1" x14ac:dyDescent="0.35">
      <c r="A2457"/>
    </row>
    <row r="2458" spans="1:1" x14ac:dyDescent="0.35">
      <c r="A2458"/>
    </row>
    <row r="2459" spans="1:1" x14ac:dyDescent="0.35">
      <c r="A2459"/>
    </row>
    <row r="2460" spans="1:1" x14ac:dyDescent="0.35">
      <c r="A2460"/>
    </row>
    <row r="2461" spans="1:1" x14ac:dyDescent="0.35">
      <c r="A2461"/>
    </row>
    <row r="2462" spans="1:1" x14ac:dyDescent="0.35">
      <c r="A2462"/>
    </row>
    <row r="2463" spans="1:1" x14ac:dyDescent="0.35">
      <c r="A2463"/>
    </row>
    <row r="2464" spans="1:1" x14ac:dyDescent="0.35">
      <c r="A2464"/>
    </row>
    <row r="2465" spans="1:1" x14ac:dyDescent="0.35">
      <c r="A2465"/>
    </row>
    <row r="2466" spans="1:1" x14ac:dyDescent="0.35">
      <c r="A2466"/>
    </row>
    <row r="2467" spans="1:1" x14ac:dyDescent="0.35">
      <c r="A2467"/>
    </row>
    <row r="2468" spans="1:1" x14ac:dyDescent="0.35">
      <c r="A2468"/>
    </row>
    <row r="2469" spans="1:1" x14ac:dyDescent="0.35">
      <c r="A2469"/>
    </row>
    <row r="2470" spans="1:1" x14ac:dyDescent="0.35">
      <c r="A2470"/>
    </row>
    <row r="2471" spans="1:1" x14ac:dyDescent="0.35">
      <c r="A2471"/>
    </row>
    <row r="2472" spans="1:1" x14ac:dyDescent="0.35">
      <c r="A2472"/>
    </row>
    <row r="2473" spans="1:1" x14ac:dyDescent="0.35">
      <c r="A2473"/>
    </row>
    <row r="2474" spans="1:1" x14ac:dyDescent="0.35">
      <c r="A2474"/>
    </row>
    <row r="2475" spans="1:1" x14ac:dyDescent="0.35">
      <c r="A2475"/>
    </row>
    <row r="2476" spans="1:1" x14ac:dyDescent="0.35">
      <c r="A2476"/>
    </row>
    <row r="2477" spans="1:1" x14ac:dyDescent="0.35">
      <c r="A2477"/>
    </row>
    <row r="2478" spans="1:1" x14ac:dyDescent="0.35">
      <c r="A2478"/>
    </row>
    <row r="2479" spans="1:1" x14ac:dyDescent="0.35">
      <c r="A2479"/>
    </row>
    <row r="2480" spans="1:1" x14ac:dyDescent="0.35">
      <c r="A2480"/>
    </row>
    <row r="2481" spans="1:1" x14ac:dyDescent="0.35">
      <c r="A2481"/>
    </row>
    <row r="2482" spans="1:1" x14ac:dyDescent="0.35">
      <c r="A2482"/>
    </row>
    <row r="2483" spans="1:1" x14ac:dyDescent="0.35">
      <c r="A2483"/>
    </row>
    <row r="2484" spans="1:1" x14ac:dyDescent="0.35">
      <c r="A2484"/>
    </row>
    <row r="2485" spans="1:1" x14ac:dyDescent="0.35">
      <c r="A2485"/>
    </row>
    <row r="2486" spans="1:1" x14ac:dyDescent="0.35">
      <c r="A2486"/>
    </row>
    <row r="2487" spans="1:1" x14ac:dyDescent="0.35">
      <c r="A2487"/>
    </row>
    <row r="2488" spans="1:1" x14ac:dyDescent="0.35">
      <c r="A2488"/>
    </row>
    <row r="2489" spans="1:1" x14ac:dyDescent="0.35">
      <c r="A2489"/>
    </row>
    <row r="2490" spans="1:1" x14ac:dyDescent="0.35">
      <c r="A2490"/>
    </row>
    <row r="2491" spans="1:1" x14ac:dyDescent="0.35">
      <c r="A2491"/>
    </row>
    <row r="2492" spans="1:1" x14ac:dyDescent="0.35">
      <c r="A2492"/>
    </row>
    <row r="2493" spans="1:1" x14ac:dyDescent="0.35">
      <c r="A2493"/>
    </row>
    <row r="2494" spans="1:1" x14ac:dyDescent="0.35">
      <c r="A2494"/>
    </row>
    <row r="2495" spans="1:1" x14ac:dyDescent="0.35">
      <c r="A2495"/>
    </row>
    <row r="2496" spans="1:1" x14ac:dyDescent="0.35">
      <c r="A2496"/>
    </row>
    <row r="2497" spans="1:1" x14ac:dyDescent="0.35">
      <c r="A2497"/>
    </row>
    <row r="2498" spans="1:1" x14ac:dyDescent="0.35">
      <c r="A2498"/>
    </row>
    <row r="2499" spans="1:1" x14ac:dyDescent="0.35">
      <c r="A2499"/>
    </row>
    <row r="2500" spans="1:1" x14ac:dyDescent="0.35">
      <c r="A2500"/>
    </row>
    <row r="2501" spans="1:1" x14ac:dyDescent="0.35">
      <c r="A2501"/>
    </row>
    <row r="2502" spans="1:1" x14ac:dyDescent="0.35">
      <c r="A2502"/>
    </row>
    <row r="2503" spans="1:1" x14ac:dyDescent="0.35">
      <c r="A2503"/>
    </row>
    <row r="2504" spans="1:1" x14ac:dyDescent="0.35">
      <c r="A2504"/>
    </row>
    <row r="2505" spans="1:1" x14ac:dyDescent="0.35">
      <c r="A2505"/>
    </row>
    <row r="2506" spans="1:1" x14ac:dyDescent="0.35">
      <c r="A2506"/>
    </row>
    <row r="2507" spans="1:1" x14ac:dyDescent="0.35">
      <c r="A2507"/>
    </row>
    <row r="2508" spans="1:1" x14ac:dyDescent="0.35">
      <c r="A2508"/>
    </row>
    <row r="2509" spans="1:1" x14ac:dyDescent="0.35">
      <c r="A2509"/>
    </row>
    <row r="2510" spans="1:1" x14ac:dyDescent="0.35">
      <c r="A2510"/>
    </row>
    <row r="2511" spans="1:1" x14ac:dyDescent="0.35">
      <c r="A2511"/>
    </row>
    <row r="2512" spans="1:1" x14ac:dyDescent="0.35">
      <c r="A2512"/>
    </row>
    <row r="2513" spans="1:1" x14ac:dyDescent="0.35">
      <c r="A2513"/>
    </row>
    <row r="2514" spans="1:1" x14ac:dyDescent="0.35">
      <c r="A2514"/>
    </row>
    <row r="2515" spans="1:1" x14ac:dyDescent="0.35">
      <c r="A2515"/>
    </row>
    <row r="2516" spans="1:1" x14ac:dyDescent="0.35">
      <c r="A2516"/>
    </row>
    <row r="2517" spans="1:1" x14ac:dyDescent="0.35">
      <c r="A2517"/>
    </row>
    <row r="2518" spans="1:1" x14ac:dyDescent="0.35">
      <c r="A2518"/>
    </row>
    <row r="2519" spans="1:1" x14ac:dyDescent="0.35">
      <c r="A2519"/>
    </row>
    <row r="2520" spans="1:1" x14ac:dyDescent="0.35">
      <c r="A2520"/>
    </row>
    <row r="2521" spans="1:1" x14ac:dyDescent="0.35">
      <c r="A2521"/>
    </row>
    <row r="2522" spans="1:1" x14ac:dyDescent="0.35">
      <c r="A2522"/>
    </row>
    <row r="2523" spans="1:1" x14ac:dyDescent="0.35">
      <c r="A2523"/>
    </row>
    <row r="2524" spans="1:1" x14ac:dyDescent="0.35">
      <c r="A2524"/>
    </row>
    <row r="2525" spans="1:1" x14ac:dyDescent="0.35">
      <c r="A2525"/>
    </row>
    <row r="2526" spans="1:1" x14ac:dyDescent="0.35">
      <c r="A2526"/>
    </row>
    <row r="2527" spans="1:1" x14ac:dyDescent="0.35">
      <c r="A2527"/>
    </row>
    <row r="2528" spans="1:1" x14ac:dyDescent="0.35">
      <c r="A2528"/>
    </row>
    <row r="2529" spans="1:1" x14ac:dyDescent="0.35">
      <c r="A2529"/>
    </row>
    <row r="2530" spans="1:1" x14ac:dyDescent="0.35">
      <c r="A2530"/>
    </row>
    <row r="2531" spans="1:1" x14ac:dyDescent="0.35">
      <c r="A2531"/>
    </row>
    <row r="2532" spans="1:1" x14ac:dyDescent="0.35">
      <c r="A2532"/>
    </row>
    <row r="2533" spans="1:1" x14ac:dyDescent="0.35">
      <c r="A2533"/>
    </row>
    <row r="2534" spans="1:1" x14ac:dyDescent="0.35">
      <c r="A2534"/>
    </row>
    <row r="2535" spans="1:1" x14ac:dyDescent="0.35">
      <c r="A2535"/>
    </row>
    <row r="2536" spans="1:1" x14ac:dyDescent="0.35">
      <c r="A2536"/>
    </row>
    <row r="2537" spans="1:1" x14ac:dyDescent="0.35">
      <c r="A2537"/>
    </row>
    <row r="2538" spans="1:1" x14ac:dyDescent="0.35">
      <c r="A2538"/>
    </row>
    <row r="2539" spans="1:1" x14ac:dyDescent="0.35">
      <c r="A2539"/>
    </row>
    <row r="2540" spans="1:1" x14ac:dyDescent="0.35">
      <c r="A2540"/>
    </row>
    <row r="2541" spans="1:1" x14ac:dyDescent="0.35">
      <c r="A2541"/>
    </row>
    <row r="2542" spans="1:1" x14ac:dyDescent="0.35">
      <c r="A2542"/>
    </row>
    <row r="2543" spans="1:1" x14ac:dyDescent="0.35">
      <c r="A2543"/>
    </row>
    <row r="2544" spans="1:1" x14ac:dyDescent="0.35">
      <c r="A2544"/>
    </row>
    <row r="2545" spans="1:1" x14ac:dyDescent="0.35">
      <c r="A2545"/>
    </row>
    <row r="2546" spans="1:1" x14ac:dyDescent="0.35">
      <c r="A2546"/>
    </row>
    <row r="2547" spans="1:1" x14ac:dyDescent="0.35">
      <c r="A2547"/>
    </row>
    <row r="2548" spans="1:1" x14ac:dyDescent="0.35">
      <c r="A2548"/>
    </row>
    <row r="2549" spans="1:1" x14ac:dyDescent="0.35">
      <c r="A2549"/>
    </row>
    <row r="2550" spans="1:1" x14ac:dyDescent="0.35">
      <c r="A2550"/>
    </row>
    <row r="2551" spans="1:1" x14ac:dyDescent="0.35">
      <c r="A2551"/>
    </row>
    <row r="2552" spans="1:1" x14ac:dyDescent="0.35">
      <c r="A2552"/>
    </row>
    <row r="2553" spans="1:1" x14ac:dyDescent="0.35">
      <c r="A2553"/>
    </row>
    <row r="2554" spans="1:1" x14ac:dyDescent="0.35">
      <c r="A2554"/>
    </row>
    <row r="2555" spans="1:1" x14ac:dyDescent="0.35">
      <c r="A2555"/>
    </row>
    <row r="2556" spans="1:1" x14ac:dyDescent="0.35">
      <c r="A2556"/>
    </row>
    <row r="2557" spans="1:1" x14ac:dyDescent="0.35">
      <c r="A2557"/>
    </row>
    <row r="2558" spans="1:1" x14ac:dyDescent="0.35">
      <c r="A2558"/>
    </row>
    <row r="2559" spans="1:1" x14ac:dyDescent="0.35">
      <c r="A2559"/>
    </row>
    <row r="2560" spans="1:1" x14ac:dyDescent="0.35">
      <c r="A2560"/>
    </row>
    <row r="2561" spans="1:1" x14ac:dyDescent="0.35">
      <c r="A2561"/>
    </row>
    <row r="2562" spans="1:1" x14ac:dyDescent="0.35">
      <c r="A2562"/>
    </row>
    <row r="2563" spans="1:1" x14ac:dyDescent="0.35">
      <c r="A2563"/>
    </row>
    <row r="2564" spans="1:1" x14ac:dyDescent="0.35">
      <c r="A2564"/>
    </row>
    <row r="2565" spans="1:1" x14ac:dyDescent="0.35">
      <c r="A2565"/>
    </row>
    <row r="2566" spans="1:1" x14ac:dyDescent="0.35">
      <c r="A2566"/>
    </row>
    <row r="2567" spans="1:1" x14ac:dyDescent="0.35">
      <c r="A2567"/>
    </row>
    <row r="2568" spans="1:1" x14ac:dyDescent="0.35">
      <c r="A2568"/>
    </row>
    <row r="2569" spans="1:1" x14ac:dyDescent="0.35">
      <c r="A2569"/>
    </row>
    <row r="2570" spans="1:1" x14ac:dyDescent="0.35">
      <c r="A2570"/>
    </row>
    <row r="2571" spans="1:1" x14ac:dyDescent="0.35">
      <c r="A2571"/>
    </row>
    <row r="2572" spans="1:1" x14ac:dyDescent="0.35">
      <c r="A2572"/>
    </row>
    <row r="2573" spans="1:1" x14ac:dyDescent="0.35">
      <c r="A2573"/>
    </row>
    <row r="2574" spans="1:1" x14ac:dyDescent="0.35">
      <c r="A2574"/>
    </row>
    <row r="2575" spans="1:1" x14ac:dyDescent="0.35">
      <c r="A2575"/>
    </row>
    <row r="2576" spans="1:1" x14ac:dyDescent="0.35">
      <c r="A2576"/>
    </row>
    <row r="2577" spans="1:1" x14ac:dyDescent="0.35">
      <c r="A2577"/>
    </row>
    <row r="2578" spans="1:1" x14ac:dyDescent="0.35">
      <c r="A2578"/>
    </row>
    <row r="2579" spans="1:1" x14ac:dyDescent="0.35">
      <c r="A2579"/>
    </row>
    <row r="2580" spans="1:1" x14ac:dyDescent="0.35">
      <c r="A2580"/>
    </row>
    <row r="2581" spans="1:1" x14ac:dyDescent="0.35">
      <c r="A2581"/>
    </row>
    <row r="2582" spans="1:1" x14ac:dyDescent="0.35">
      <c r="A2582"/>
    </row>
    <row r="2583" spans="1:1" x14ac:dyDescent="0.35">
      <c r="A2583"/>
    </row>
    <row r="2584" spans="1:1" x14ac:dyDescent="0.35">
      <c r="A2584"/>
    </row>
    <row r="2585" spans="1:1" x14ac:dyDescent="0.35">
      <c r="A2585"/>
    </row>
    <row r="2586" spans="1:1" x14ac:dyDescent="0.35">
      <c r="A2586"/>
    </row>
    <row r="2587" spans="1:1" x14ac:dyDescent="0.35">
      <c r="A2587"/>
    </row>
    <row r="2588" spans="1:1" x14ac:dyDescent="0.35">
      <c r="A2588"/>
    </row>
    <row r="2589" spans="1:1" x14ac:dyDescent="0.35">
      <c r="A2589"/>
    </row>
    <row r="2590" spans="1:1" x14ac:dyDescent="0.35">
      <c r="A2590"/>
    </row>
    <row r="2591" spans="1:1" x14ac:dyDescent="0.35">
      <c r="A2591"/>
    </row>
    <row r="2592" spans="1:1" x14ac:dyDescent="0.35">
      <c r="A2592"/>
    </row>
    <row r="2593" spans="1:1" x14ac:dyDescent="0.35">
      <c r="A2593"/>
    </row>
    <row r="2594" spans="1:1" x14ac:dyDescent="0.35">
      <c r="A2594"/>
    </row>
    <row r="2595" spans="1:1" x14ac:dyDescent="0.35">
      <c r="A2595"/>
    </row>
    <row r="2596" spans="1:1" x14ac:dyDescent="0.35">
      <c r="A2596"/>
    </row>
    <row r="2597" spans="1:1" x14ac:dyDescent="0.35">
      <c r="A2597"/>
    </row>
    <row r="2598" spans="1:1" x14ac:dyDescent="0.35">
      <c r="A2598"/>
    </row>
    <row r="2599" spans="1:1" x14ac:dyDescent="0.35">
      <c r="A2599"/>
    </row>
    <row r="2600" spans="1:1" x14ac:dyDescent="0.35">
      <c r="A2600"/>
    </row>
    <row r="2601" spans="1:1" x14ac:dyDescent="0.35">
      <c r="A2601"/>
    </row>
    <row r="2602" spans="1:1" x14ac:dyDescent="0.35">
      <c r="A2602"/>
    </row>
    <row r="2603" spans="1:1" x14ac:dyDescent="0.35">
      <c r="A2603"/>
    </row>
    <row r="2604" spans="1:1" x14ac:dyDescent="0.35">
      <c r="A2604"/>
    </row>
    <row r="2605" spans="1:1" x14ac:dyDescent="0.35">
      <c r="A2605"/>
    </row>
    <row r="2606" spans="1:1" x14ac:dyDescent="0.35">
      <c r="A2606"/>
    </row>
    <row r="2607" spans="1:1" x14ac:dyDescent="0.35">
      <c r="A2607"/>
    </row>
    <row r="2608" spans="1:1" x14ac:dyDescent="0.35">
      <c r="A2608"/>
    </row>
    <row r="2609" spans="1:1" x14ac:dyDescent="0.35">
      <c r="A2609"/>
    </row>
    <row r="2610" spans="1:1" x14ac:dyDescent="0.35">
      <c r="A2610"/>
    </row>
    <row r="2611" spans="1:1" x14ac:dyDescent="0.35">
      <c r="A2611"/>
    </row>
    <row r="2612" spans="1:1" x14ac:dyDescent="0.35">
      <c r="A2612"/>
    </row>
    <row r="2613" spans="1:1" x14ac:dyDescent="0.35">
      <c r="A2613"/>
    </row>
    <row r="2614" spans="1:1" x14ac:dyDescent="0.35">
      <c r="A2614"/>
    </row>
    <row r="2615" spans="1:1" x14ac:dyDescent="0.35">
      <c r="A2615"/>
    </row>
    <row r="2616" spans="1:1" x14ac:dyDescent="0.35">
      <c r="A2616"/>
    </row>
    <row r="2617" spans="1:1" x14ac:dyDescent="0.35">
      <c r="A2617"/>
    </row>
    <row r="2618" spans="1:1" x14ac:dyDescent="0.35">
      <c r="A2618"/>
    </row>
    <row r="2619" spans="1:1" x14ac:dyDescent="0.35">
      <c r="A2619"/>
    </row>
    <row r="2620" spans="1:1" x14ac:dyDescent="0.35">
      <c r="A2620"/>
    </row>
    <row r="2621" spans="1:1" x14ac:dyDescent="0.35">
      <c r="A2621"/>
    </row>
    <row r="2622" spans="1:1" x14ac:dyDescent="0.35">
      <c r="A2622"/>
    </row>
    <row r="2623" spans="1:1" x14ac:dyDescent="0.35">
      <c r="A2623"/>
    </row>
    <row r="2624" spans="1:1" x14ac:dyDescent="0.35">
      <c r="A2624"/>
    </row>
    <row r="2625" spans="1:1" x14ac:dyDescent="0.35">
      <c r="A2625"/>
    </row>
    <row r="2626" spans="1:1" x14ac:dyDescent="0.35">
      <c r="A2626"/>
    </row>
    <row r="2627" spans="1:1" x14ac:dyDescent="0.35">
      <c r="A2627"/>
    </row>
    <row r="2628" spans="1:1" x14ac:dyDescent="0.35">
      <c r="A2628"/>
    </row>
    <row r="2629" spans="1:1" x14ac:dyDescent="0.35">
      <c r="A2629"/>
    </row>
    <row r="2630" spans="1:1" x14ac:dyDescent="0.35">
      <c r="A2630"/>
    </row>
    <row r="2631" spans="1:1" x14ac:dyDescent="0.35">
      <c r="A2631"/>
    </row>
    <row r="2632" spans="1:1" x14ac:dyDescent="0.35">
      <c r="A2632"/>
    </row>
    <row r="2633" spans="1:1" x14ac:dyDescent="0.35">
      <c r="A2633"/>
    </row>
    <row r="2634" spans="1:1" x14ac:dyDescent="0.35">
      <c r="A2634"/>
    </row>
    <row r="2635" spans="1:1" x14ac:dyDescent="0.35">
      <c r="A2635"/>
    </row>
    <row r="2636" spans="1:1" x14ac:dyDescent="0.35">
      <c r="A2636"/>
    </row>
    <row r="2637" spans="1:1" x14ac:dyDescent="0.35">
      <c r="A2637"/>
    </row>
    <row r="2638" spans="1:1" x14ac:dyDescent="0.35">
      <c r="A2638"/>
    </row>
    <row r="2639" spans="1:1" x14ac:dyDescent="0.35">
      <c r="A2639"/>
    </row>
    <row r="2640" spans="1:1" x14ac:dyDescent="0.35">
      <c r="A2640"/>
    </row>
    <row r="2641" spans="1:1" x14ac:dyDescent="0.35">
      <c r="A2641"/>
    </row>
    <row r="2642" spans="1:1" x14ac:dyDescent="0.35">
      <c r="A2642"/>
    </row>
    <row r="2643" spans="1:1" x14ac:dyDescent="0.35">
      <c r="A2643"/>
    </row>
    <row r="2644" spans="1:1" x14ac:dyDescent="0.35">
      <c r="A2644"/>
    </row>
    <row r="2645" spans="1:1" x14ac:dyDescent="0.35">
      <c r="A2645"/>
    </row>
    <row r="2646" spans="1:1" x14ac:dyDescent="0.35">
      <c r="A2646"/>
    </row>
    <row r="2647" spans="1:1" x14ac:dyDescent="0.35">
      <c r="A2647"/>
    </row>
    <row r="2648" spans="1:1" x14ac:dyDescent="0.35">
      <c r="A2648"/>
    </row>
    <row r="2649" spans="1:1" x14ac:dyDescent="0.35">
      <c r="A2649"/>
    </row>
    <row r="2650" spans="1:1" x14ac:dyDescent="0.35">
      <c r="A2650"/>
    </row>
    <row r="2651" spans="1:1" x14ac:dyDescent="0.35">
      <c r="A2651"/>
    </row>
    <row r="2652" spans="1:1" x14ac:dyDescent="0.35">
      <c r="A2652"/>
    </row>
    <row r="2653" spans="1:1" x14ac:dyDescent="0.35">
      <c r="A2653"/>
    </row>
    <row r="2654" spans="1:1" x14ac:dyDescent="0.35">
      <c r="A2654"/>
    </row>
    <row r="2655" spans="1:1" x14ac:dyDescent="0.35">
      <c r="A2655"/>
    </row>
    <row r="2656" spans="1:1" x14ac:dyDescent="0.35">
      <c r="A2656"/>
    </row>
    <row r="2657" spans="1:1" x14ac:dyDescent="0.35">
      <c r="A2657"/>
    </row>
    <row r="2658" spans="1:1" x14ac:dyDescent="0.35">
      <c r="A2658"/>
    </row>
    <row r="2659" spans="1:1" x14ac:dyDescent="0.35">
      <c r="A2659"/>
    </row>
    <row r="2660" spans="1:1" x14ac:dyDescent="0.35">
      <c r="A2660"/>
    </row>
    <row r="2661" spans="1:1" x14ac:dyDescent="0.35">
      <c r="A2661"/>
    </row>
    <row r="2662" spans="1:1" x14ac:dyDescent="0.35">
      <c r="A2662"/>
    </row>
    <row r="2663" spans="1:1" x14ac:dyDescent="0.35">
      <c r="A2663"/>
    </row>
    <row r="2664" spans="1:1" x14ac:dyDescent="0.35">
      <c r="A2664"/>
    </row>
    <row r="2665" spans="1:1" x14ac:dyDescent="0.35">
      <c r="A2665"/>
    </row>
    <row r="2666" spans="1:1" x14ac:dyDescent="0.35">
      <c r="A2666"/>
    </row>
    <row r="2667" spans="1:1" x14ac:dyDescent="0.35">
      <c r="A2667"/>
    </row>
    <row r="2668" spans="1:1" x14ac:dyDescent="0.35">
      <c r="A2668"/>
    </row>
    <row r="2669" spans="1:1" x14ac:dyDescent="0.35">
      <c r="A2669"/>
    </row>
    <row r="2670" spans="1:1" x14ac:dyDescent="0.35">
      <c r="A2670"/>
    </row>
    <row r="2671" spans="1:1" x14ac:dyDescent="0.35">
      <c r="A2671"/>
    </row>
    <row r="2672" spans="1:1" x14ac:dyDescent="0.35">
      <c r="A2672"/>
    </row>
    <row r="2673" spans="1:1" x14ac:dyDescent="0.35">
      <c r="A2673"/>
    </row>
    <row r="2674" spans="1:1" x14ac:dyDescent="0.35">
      <c r="A2674"/>
    </row>
    <row r="2675" spans="1:1" x14ac:dyDescent="0.35">
      <c r="A2675"/>
    </row>
    <row r="2676" spans="1:1" x14ac:dyDescent="0.35">
      <c r="A2676"/>
    </row>
    <row r="2677" spans="1:1" x14ac:dyDescent="0.35">
      <c r="A2677"/>
    </row>
    <row r="2678" spans="1:1" x14ac:dyDescent="0.35">
      <c r="A2678"/>
    </row>
    <row r="2679" spans="1:1" x14ac:dyDescent="0.35">
      <c r="A2679"/>
    </row>
    <row r="2680" spans="1:1" x14ac:dyDescent="0.35">
      <c r="A2680"/>
    </row>
    <row r="2681" spans="1:1" x14ac:dyDescent="0.35">
      <c r="A2681"/>
    </row>
    <row r="2682" spans="1:1" x14ac:dyDescent="0.35">
      <c r="A2682"/>
    </row>
    <row r="2683" spans="1:1" x14ac:dyDescent="0.35">
      <c r="A2683"/>
    </row>
    <row r="2684" spans="1:1" x14ac:dyDescent="0.35">
      <c r="A2684"/>
    </row>
    <row r="2685" spans="1:1" x14ac:dyDescent="0.35">
      <c r="A2685"/>
    </row>
    <row r="2686" spans="1:1" x14ac:dyDescent="0.35">
      <c r="A2686"/>
    </row>
    <row r="2687" spans="1:1" x14ac:dyDescent="0.35">
      <c r="A2687"/>
    </row>
    <row r="2688" spans="1:1" x14ac:dyDescent="0.35">
      <c r="A2688"/>
    </row>
    <row r="2689" spans="1:1" x14ac:dyDescent="0.35">
      <c r="A2689"/>
    </row>
    <row r="2690" spans="1:1" x14ac:dyDescent="0.35">
      <c r="A2690"/>
    </row>
    <row r="2691" spans="1:1" x14ac:dyDescent="0.35">
      <c r="A2691"/>
    </row>
    <row r="2692" spans="1:1" x14ac:dyDescent="0.35">
      <c r="A2692"/>
    </row>
    <row r="2693" spans="1:1" x14ac:dyDescent="0.35">
      <c r="A2693"/>
    </row>
    <row r="2694" spans="1:1" x14ac:dyDescent="0.35">
      <c r="A2694"/>
    </row>
    <row r="2695" spans="1:1" x14ac:dyDescent="0.35">
      <c r="A2695"/>
    </row>
    <row r="2696" spans="1:1" x14ac:dyDescent="0.35">
      <c r="A2696"/>
    </row>
    <row r="2697" spans="1:1" x14ac:dyDescent="0.35">
      <c r="A2697"/>
    </row>
    <row r="2698" spans="1:1" x14ac:dyDescent="0.35">
      <c r="A2698"/>
    </row>
    <row r="2699" spans="1:1" x14ac:dyDescent="0.35">
      <c r="A2699"/>
    </row>
    <row r="2700" spans="1:1" x14ac:dyDescent="0.35">
      <c r="A2700"/>
    </row>
    <row r="2701" spans="1:1" x14ac:dyDescent="0.35">
      <c r="A2701"/>
    </row>
    <row r="2702" spans="1:1" x14ac:dyDescent="0.35">
      <c r="A2702"/>
    </row>
    <row r="2703" spans="1:1" x14ac:dyDescent="0.35">
      <c r="A2703"/>
    </row>
    <row r="2704" spans="1:1" x14ac:dyDescent="0.35">
      <c r="A2704"/>
    </row>
    <row r="2705" spans="1:1" x14ac:dyDescent="0.35">
      <c r="A2705"/>
    </row>
    <row r="2706" spans="1:1" x14ac:dyDescent="0.35">
      <c r="A2706"/>
    </row>
    <row r="2707" spans="1:1" x14ac:dyDescent="0.35">
      <c r="A2707"/>
    </row>
    <row r="2708" spans="1:1" x14ac:dyDescent="0.35">
      <c r="A2708"/>
    </row>
    <row r="2709" spans="1:1" x14ac:dyDescent="0.35">
      <c r="A2709"/>
    </row>
    <row r="2710" spans="1:1" x14ac:dyDescent="0.35">
      <c r="A2710"/>
    </row>
    <row r="2711" spans="1:1" x14ac:dyDescent="0.35">
      <c r="A2711"/>
    </row>
    <row r="2712" spans="1:1" x14ac:dyDescent="0.35">
      <c r="A2712"/>
    </row>
    <row r="2713" spans="1:1" x14ac:dyDescent="0.35">
      <c r="A2713"/>
    </row>
    <row r="2714" spans="1:1" x14ac:dyDescent="0.35">
      <c r="A2714"/>
    </row>
    <row r="2715" spans="1:1" x14ac:dyDescent="0.35">
      <c r="A2715"/>
    </row>
    <row r="2716" spans="1:1" x14ac:dyDescent="0.35">
      <c r="A2716"/>
    </row>
    <row r="2717" spans="1:1" x14ac:dyDescent="0.35">
      <c r="A2717"/>
    </row>
    <row r="2718" spans="1:1" x14ac:dyDescent="0.35">
      <c r="A2718"/>
    </row>
    <row r="2719" spans="1:1" x14ac:dyDescent="0.35">
      <c r="A2719"/>
    </row>
    <row r="2720" spans="1:1" x14ac:dyDescent="0.35">
      <c r="A2720"/>
    </row>
    <row r="2721" spans="1:1" x14ac:dyDescent="0.35">
      <c r="A2721"/>
    </row>
    <row r="2722" spans="1:1" x14ac:dyDescent="0.35">
      <c r="A2722"/>
    </row>
    <row r="2723" spans="1:1" x14ac:dyDescent="0.35">
      <c r="A2723"/>
    </row>
    <row r="2724" spans="1:1" x14ac:dyDescent="0.35">
      <c r="A2724"/>
    </row>
    <row r="2725" spans="1:1" x14ac:dyDescent="0.35">
      <c r="A2725"/>
    </row>
    <row r="2726" spans="1:1" x14ac:dyDescent="0.35">
      <c r="A2726"/>
    </row>
    <row r="2727" spans="1:1" x14ac:dyDescent="0.35">
      <c r="A2727"/>
    </row>
    <row r="2728" spans="1:1" x14ac:dyDescent="0.35">
      <c r="A2728"/>
    </row>
    <row r="2729" spans="1:1" x14ac:dyDescent="0.35">
      <c r="A2729"/>
    </row>
    <row r="2730" spans="1:1" x14ac:dyDescent="0.35">
      <c r="A2730"/>
    </row>
    <row r="2731" spans="1:1" x14ac:dyDescent="0.35">
      <c r="A2731"/>
    </row>
    <row r="2732" spans="1:1" x14ac:dyDescent="0.35">
      <c r="A2732"/>
    </row>
    <row r="2733" spans="1:1" x14ac:dyDescent="0.35">
      <c r="A2733"/>
    </row>
    <row r="2734" spans="1:1" x14ac:dyDescent="0.35">
      <c r="A2734"/>
    </row>
    <row r="2735" spans="1:1" x14ac:dyDescent="0.35">
      <c r="A2735"/>
    </row>
    <row r="2736" spans="1:1" x14ac:dyDescent="0.35">
      <c r="A2736"/>
    </row>
    <row r="2737" spans="1:1" x14ac:dyDescent="0.35">
      <c r="A2737"/>
    </row>
    <row r="2738" spans="1:1" x14ac:dyDescent="0.35">
      <c r="A2738"/>
    </row>
    <row r="2739" spans="1:1" x14ac:dyDescent="0.35">
      <c r="A2739"/>
    </row>
    <row r="2740" spans="1:1" x14ac:dyDescent="0.35">
      <c r="A2740"/>
    </row>
    <row r="2741" spans="1:1" x14ac:dyDescent="0.35">
      <c r="A2741"/>
    </row>
    <row r="2742" spans="1:1" x14ac:dyDescent="0.35">
      <c r="A2742"/>
    </row>
    <row r="2743" spans="1:1" x14ac:dyDescent="0.35">
      <c r="A2743"/>
    </row>
    <row r="2744" spans="1:1" x14ac:dyDescent="0.35">
      <c r="A2744"/>
    </row>
    <row r="2745" spans="1:1" x14ac:dyDescent="0.35">
      <c r="A2745"/>
    </row>
    <row r="2746" spans="1:1" x14ac:dyDescent="0.35">
      <c r="A2746"/>
    </row>
    <row r="2747" spans="1:1" x14ac:dyDescent="0.35">
      <c r="A2747"/>
    </row>
    <row r="2748" spans="1:1" x14ac:dyDescent="0.35">
      <c r="A2748"/>
    </row>
    <row r="2749" spans="1:1" x14ac:dyDescent="0.35">
      <c r="A2749"/>
    </row>
    <row r="2750" spans="1:1" x14ac:dyDescent="0.35">
      <c r="A2750"/>
    </row>
    <row r="2751" spans="1:1" x14ac:dyDescent="0.35">
      <c r="A2751"/>
    </row>
    <row r="2752" spans="1:1" x14ac:dyDescent="0.35">
      <c r="A2752"/>
    </row>
    <row r="2753" spans="1:1" x14ac:dyDescent="0.35">
      <c r="A2753"/>
    </row>
    <row r="2754" spans="1:1" x14ac:dyDescent="0.35">
      <c r="A2754"/>
    </row>
    <row r="2755" spans="1:1" x14ac:dyDescent="0.35">
      <c r="A2755"/>
    </row>
    <row r="2756" spans="1:1" x14ac:dyDescent="0.35">
      <c r="A2756"/>
    </row>
    <row r="2757" spans="1:1" x14ac:dyDescent="0.35">
      <c r="A2757"/>
    </row>
    <row r="2758" spans="1:1" x14ac:dyDescent="0.35">
      <c r="A2758"/>
    </row>
    <row r="2759" spans="1:1" x14ac:dyDescent="0.35">
      <c r="A2759"/>
    </row>
    <row r="2760" spans="1:1" x14ac:dyDescent="0.35">
      <c r="A2760"/>
    </row>
    <row r="2761" spans="1:1" x14ac:dyDescent="0.35">
      <c r="A2761"/>
    </row>
    <row r="2762" spans="1:1" x14ac:dyDescent="0.35">
      <c r="A2762"/>
    </row>
    <row r="2763" spans="1:1" x14ac:dyDescent="0.35">
      <c r="A2763"/>
    </row>
    <row r="2764" spans="1:1" x14ac:dyDescent="0.35">
      <c r="A2764"/>
    </row>
    <row r="2765" spans="1:1" x14ac:dyDescent="0.35">
      <c r="A2765"/>
    </row>
    <row r="2766" spans="1:1" x14ac:dyDescent="0.35">
      <c r="A2766"/>
    </row>
    <row r="2767" spans="1:1" x14ac:dyDescent="0.35">
      <c r="A2767"/>
    </row>
    <row r="2768" spans="1:1" x14ac:dyDescent="0.35">
      <c r="A2768"/>
    </row>
    <row r="2769" spans="1:1" x14ac:dyDescent="0.35">
      <c r="A2769"/>
    </row>
    <row r="2770" spans="1:1" x14ac:dyDescent="0.35">
      <c r="A2770"/>
    </row>
    <row r="2771" spans="1:1" x14ac:dyDescent="0.35">
      <c r="A2771"/>
    </row>
    <row r="2772" spans="1:1" x14ac:dyDescent="0.35">
      <c r="A2772"/>
    </row>
    <row r="2773" spans="1:1" x14ac:dyDescent="0.35">
      <c r="A2773"/>
    </row>
    <row r="2774" spans="1:1" x14ac:dyDescent="0.35">
      <c r="A2774"/>
    </row>
    <row r="2775" spans="1:1" x14ac:dyDescent="0.35">
      <c r="A2775"/>
    </row>
    <row r="2776" spans="1:1" x14ac:dyDescent="0.35">
      <c r="A2776"/>
    </row>
    <row r="2777" spans="1:1" x14ac:dyDescent="0.35">
      <c r="A2777"/>
    </row>
    <row r="2778" spans="1:1" x14ac:dyDescent="0.35">
      <c r="A2778"/>
    </row>
    <row r="2779" spans="1:1" x14ac:dyDescent="0.35">
      <c r="A2779"/>
    </row>
    <row r="2780" spans="1:1" x14ac:dyDescent="0.35">
      <c r="A2780"/>
    </row>
    <row r="2781" spans="1:1" x14ac:dyDescent="0.35">
      <c r="A2781"/>
    </row>
    <row r="2782" spans="1:1" x14ac:dyDescent="0.35">
      <c r="A2782"/>
    </row>
    <row r="2783" spans="1:1" x14ac:dyDescent="0.35">
      <c r="A2783"/>
    </row>
    <row r="2784" spans="1:1" x14ac:dyDescent="0.35">
      <c r="A2784"/>
    </row>
    <row r="2785" spans="1:1" x14ac:dyDescent="0.35">
      <c r="A2785"/>
    </row>
    <row r="2786" spans="1:1" x14ac:dyDescent="0.35">
      <c r="A2786"/>
    </row>
    <row r="2787" spans="1:1" x14ac:dyDescent="0.35">
      <c r="A2787"/>
    </row>
    <row r="2788" spans="1:1" x14ac:dyDescent="0.35">
      <c r="A2788"/>
    </row>
    <row r="2789" spans="1:1" x14ac:dyDescent="0.35">
      <c r="A2789"/>
    </row>
    <row r="2790" spans="1:1" x14ac:dyDescent="0.35">
      <c r="A2790"/>
    </row>
    <row r="2791" spans="1:1" x14ac:dyDescent="0.35">
      <c r="A2791"/>
    </row>
    <row r="2792" spans="1:1" x14ac:dyDescent="0.35">
      <c r="A2792"/>
    </row>
    <row r="2793" spans="1:1" x14ac:dyDescent="0.35">
      <c r="A2793"/>
    </row>
    <row r="2794" spans="1:1" x14ac:dyDescent="0.35">
      <c r="A2794"/>
    </row>
    <row r="2795" spans="1:1" x14ac:dyDescent="0.35">
      <c r="A2795"/>
    </row>
    <row r="2796" spans="1:1" x14ac:dyDescent="0.35">
      <c r="A2796"/>
    </row>
    <row r="2797" spans="1:1" x14ac:dyDescent="0.35">
      <c r="A2797"/>
    </row>
    <row r="2798" spans="1:1" x14ac:dyDescent="0.35">
      <c r="A2798"/>
    </row>
    <row r="2799" spans="1:1" x14ac:dyDescent="0.35">
      <c r="A2799"/>
    </row>
    <row r="2800" spans="1:1" x14ac:dyDescent="0.35">
      <c r="A2800"/>
    </row>
    <row r="2801" spans="1:1" x14ac:dyDescent="0.35">
      <c r="A2801"/>
    </row>
    <row r="2802" spans="1:1" x14ac:dyDescent="0.35">
      <c r="A2802"/>
    </row>
    <row r="2803" spans="1:1" x14ac:dyDescent="0.35">
      <c r="A2803"/>
    </row>
    <row r="2804" spans="1:1" x14ac:dyDescent="0.35">
      <c r="A2804"/>
    </row>
    <row r="2805" spans="1:1" x14ac:dyDescent="0.35">
      <c r="A2805"/>
    </row>
    <row r="2806" spans="1:1" x14ac:dyDescent="0.35">
      <c r="A2806"/>
    </row>
    <row r="2807" spans="1:1" x14ac:dyDescent="0.35">
      <c r="A2807"/>
    </row>
    <row r="2808" spans="1:1" x14ac:dyDescent="0.35">
      <c r="A2808"/>
    </row>
    <row r="2809" spans="1:1" x14ac:dyDescent="0.35">
      <c r="A2809"/>
    </row>
    <row r="2810" spans="1:1" x14ac:dyDescent="0.35">
      <c r="A2810"/>
    </row>
    <row r="2811" spans="1:1" x14ac:dyDescent="0.35">
      <c r="A2811"/>
    </row>
    <row r="2812" spans="1:1" x14ac:dyDescent="0.35">
      <c r="A2812"/>
    </row>
    <row r="2813" spans="1:1" x14ac:dyDescent="0.35">
      <c r="A2813"/>
    </row>
    <row r="2814" spans="1:1" x14ac:dyDescent="0.35">
      <c r="A2814"/>
    </row>
    <row r="2815" spans="1:1" x14ac:dyDescent="0.35">
      <c r="A2815"/>
    </row>
    <row r="2816" spans="1:1" x14ac:dyDescent="0.35">
      <c r="A2816"/>
    </row>
    <row r="2817" spans="1:1" x14ac:dyDescent="0.35">
      <c r="A2817"/>
    </row>
    <row r="2818" spans="1:1" x14ac:dyDescent="0.35">
      <c r="A2818"/>
    </row>
    <row r="2819" spans="1:1" x14ac:dyDescent="0.35">
      <c r="A2819"/>
    </row>
    <row r="2820" spans="1:1" x14ac:dyDescent="0.35">
      <c r="A2820"/>
    </row>
    <row r="2821" spans="1:1" x14ac:dyDescent="0.35">
      <c r="A2821"/>
    </row>
    <row r="2822" spans="1:1" x14ac:dyDescent="0.35">
      <c r="A2822"/>
    </row>
    <row r="2823" spans="1:1" x14ac:dyDescent="0.35">
      <c r="A2823"/>
    </row>
    <row r="2824" spans="1:1" x14ac:dyDescent="0.35">
      <c r="A2824"/>
    </row>
    <row r="2825" spans="1:1" x14ac:dyDescent="0.35">
      <c r="A2825"/>
    </row>
    <row r="2826" spans="1:1" x14ac:dyDescent="0.35">
      <c r="A2826"/>
    </row>
    <row r="2827" spans="1:1" x14ac:dyDescent="0.35">
      <c r="A2827"/>
    </row>
    <row r="2828" spans="1:1" x14ac:dyDescent="0.35">
      <c r="A2828"/>
    </row>
    <row r="2829" spans="1:1" x14ac:dyDescent="0.35">
      <c r="A2829"/>
    </row>
    <row r="2830" spans="1:1" x14ac:dyDescent="0.35">
      <c r="A2830"/>
    </row>
    <row r="2831" spans="1:1" x14ac:dyDescent="0.35">
      <c r="A2831"/>
    </row>
    <row r="2832" spans="1:1" x14ac:dyDescent="0.35">
      <c r="A2832"/>
    </row>
    <row r="2833" spans="1:1" x14ac:dyDescent="0.35">
      <c r="A2833"/>
    </row>
    <row r="2834" spans="1:1" x14ac:dyDescent="0.35">
      <c r="A2834"/>
    </row>
    <row r="2835" spans="1:1" x14ac:dyDescent="0.35">
      <c r="A2835"/>
    </row>
    <row r="2836" spans="1:1" x14ac:dyDescent="0.35">
      <c r="A2836"/>
    </row>
    <row r="2837" spans="1:1" x14ac:dyDescent="0.35">
      <c r="A2837"/>
    </row>
    <row r="2838" spans="1:1" x14ac:dyDescent="0.35">
      <c r="A2838"/>
    </row>
    <row r="2839" spans="1:1" x14ac:dyDescent="0.35">
      <c r="A2839"/>
    </row>
    <row r="2840" spans="1:1" x14ac:dyDescent="0.35">
      <c r="A2840"/>
    </row>
    <row r="2841" spans="1:1" x14ac:dyDescent="0.35">
      <c r="A2841"/>
    </row>
    <row r="2842" spans="1:1" x14ac:dyDescent="0.35">
      <c r="A2842"/>
    </row>
    <row r="2843" spans="1:1" x14ac:dyDescent="0.35">
      <c r="A2843"/>
    </row>
    <row r="2844" spans="1:1" x14ac:dyDescent="0.35">
      <c r="A2844"/>
    </row>
    <row r="2845" spans="1:1" x14ac:dyDescent="0.35">
      <c r="A2845"/>
    </row>
    <row r="2846" spans="1:1" x14ac:dyDescent="0.35">
      <c r="A2846"/>
    </row>
    <row r="2847" spans="1:1" x14ac:dyDescent="0.35">
      <c r="A2847"/>
    </row>
    <row r="2848" spans="1:1" x14ac:dyDescent="0.35">
      <c r="A2848"/>
    </row>
    <row r="2849" spans="1:1" x14ac:dyDescent="0.35">
      <c r="A2849"/>
    </row>
    <row r="2850" spans="1:1" x14ac:dyDescent="0.35">
      <c r="A2850"/>
    </row>
    <row r="2851" spans="1:1" x14ac:dyDescent="0.35">
      <c r="A2851"/>
    </row>
    <row r="2852" spans="1:1" x14ac:dyDescent="0.35">
      <c r="A2852"/>
    </row>
    <row r="2853" spans="1:1" x14ac:dyDescent="0.35">
      <c r="A2853"/>
    </row>
    <row r="2854" spans="1:1" x14ac:dyDescent="0.35">
      <c r="A2854"/>
    </row>
    <row r="2855" spans="1:1" x14ac:dyDescent="0.35">
      <c r="A2855"/>
    </row>
    <row r="2856" spans="1:1" x14ac:dyDescent="0.35">
      <c r="A2856"/>
    </row>
    <row r="2857" spans="1:1" x14ac:dyDescent="0.35">
      <c r="A2857"/>
    </row>
    <row r="2858" spans="1:1" x14ac:dyDescent="0.35">
      <c r="A2858"/>
    </row>
    <row r="2859" spans="1:1" x14ac:dyDescent="0.35">
      <c r="A2859"/>
    </row>
    <row r="2860" spans="1:1" x14ac:dyDescent="0.35">
      <c r="A2860"/>
    </row>
    <row r="2861" spans="1:1" x14ac:dyDescent="0.35">
      <c r="A2861"/>
    </row>
    <row r="2862" spans="1:1" x14ac:dyDescent="0.35">
      <c r="A2862"/>
    </row>
    <row r="2863" spans="1:1" x14ac:dyDescent="0.35">
      <c r="A2863"/>
    </row>
    <row r="2864" spans="1:1" x14ac:dyDescent="0.35">
      <c r="A2864"/>
    </row>
    <row r="2865" spans="1:1" x14ac:dyDescent="0.35">
      <c r="A2865"/>
    </row>
    <row r="2866" spans="1:1" x14ac:dyDescent="0.35">
      <c r="A2866"/>
    </row>
    <row r="2867" spans="1:1" x14ac:dyDescent="0.35">
      <c r="A2867"/>
    </row>
    <row r="2868" spans="1:1" x14ac:dyDescent="0.35">
      <c r="A2868"/>
    </row>
    <row r="2869" spans="1:1" x14ac:dyDescent="0.35">
      <c r="A2869"/>
    </row>
    <row r="2870" spans="1:1" x14ac:dyDescent="0.35">
      <c r="A2870"/>
    </row>
    <row r="2871" spans="1:1" x14ac:dyDescent="0.35">
      <c r="A2871"/>
    </row>
    <row r="2872" spans="1:1" x14ac:dyDescent="0.35">
      <c r="A2872"/>
    </row>
    <row r="2873" spans="1:1" x14ac:dyDescent="0.35">
      <c r="A2873"/>
    </row>
    <row r="2874" spans="1:1" x14ac:dyDescent="0.35">
      <c r="A2874"/>
    </row>
    <row r="2875" spans="1:1" x14ac:dyDescent="0.35">
      <c r="A2875"/>
    </row>
    <row r="2876" spans="1:1" x14ac:dyDescent="0.35">
      <c r="A2876"/>
    </row>
    <row r="2877" spans="1:1" x14ac:dyDescent="0.35">
      <c r="A2877"/>
    </row>
    <row r="2878" spans="1:1" x14ac:dyDescent="0.35">
      <c r="A2878"/>
    </row>
    <row r="2879" spans="1:1" x14ac:dyDescent="0.35">
      <c r="A2879"/>
    </row>
    <row r="2880" spans="1:1" x14ac:dyDescent="0.35">
      <c r="A2880"/>
    </row>
    <row r="2881" spans="1:1" x14ac:dyDescent="0.35">
      <c r="A2881"/>
    </row>
    <row r="2882" spans="1:1" x14ac:dyDescent="0.35">
      <c r="A2882"/>
    </row>
    <row r="2883" spans="1:1" x14ac:dyDescent="0.35">
      <c r="A2883"/>
    </row>
    <row r="2884" spans="1:1" x14ac:dyDescent="0.35">
      <c r="A2884"/>
    </row>
    <row r="2885" spans="1:1" x14ac:dyDescent="0.35">
      <c r="A2885"/>
    </row>
    <row r="2886" spans="1:1" x14ac:dyDescent="0.35">
      <c r="A2886"/>
    </row>
    <row r="2887" spans="1:1" x14ac:dyDescent="0.35">
      <c r="A2887"/>
    </row>
    <row r="2888" spans="1:1" x14ac:dyDescent="0.35">
      <c r="A2888"/>
    </row>
    <row r="2889" spans="1:1" x14ac:dyDescent="0.35">
      <c r="A2889"/>
    </row>
    <row r="2890" spans="1:1" x14ac:dyDescent="0.35">
      <c r="A2890"/>
    </row>
    <row r="2891" spans="1:1" x14ac:dyDescent="0.35">
      <c r="A2891"/>
    </row>
    <row r="2892" spans="1:1" x14ac:dyDescent="0.35">
      <c r="A2892"/>
    </row>
    <row r="2893" spans="1:1" x14ac:dyDescent="0.35">
      <c r="A2893"/>
    </row>
    <row r="2894" spans="1:1" x14ac:dyDescent="0.35">
      <c r="A2894"/>
    </row>
    <row r="2895" spans="1:1" x14ac:dyDescent="0.35">
      <c r="A2895"/>
    </row>
    <row r="2896" spans="1:1" x14ac:dyDescent="0.35">
      <c r="A2896"/>
    </row>
    <row r="2897" spans="1:1" x14ac:dyDescent="0.35">
      <c r="A2897"/>
    </row>
    <row r="2898" spans="1:1" x14ac:dyDescent="0.35">
      <c r="A2898"/>
    </row>
    <row r="2899" spans="1:1" x14ac:dyDescent="0.35">
      <c r="A2899"/>
    </row>
    <row r="2900" spans="1:1" x14ac:dyDescent="0.35">
      <c r="A2900"/>
    </row>
    <row r="2901" spans="1:1" x14ac:dyDescent="0.35">
      <c r="A2901"/>
    </row>
    <row r="2902" spans="1:1" x14ac:dyDescent="0.35">
      <c r="A2902"/>
    </row>
    <row r="2903" spans="1:1" x14ac:dyDescent="0.35">
      <c r="A2903"/>
    </row>
    <row r="2904" spans="1:1" x14ac:dyDescent="0.35">
      <c r="A2904"/>
    </row>
    <row r="2905" spans="1:1" x14ac:dyDescent="0.35">
      <c r="A2905"/>
    </row>
    <row r="2906" spans="1:1" x14ac:dyDescent="0.35">
      <c r="A2906"/>
    </row>
    <row r="2907" spans="1:1" x14ac:dyDescent="0.35">
      <c r="A2907"/>
    </row>
    <row r="2908" spans="1:1" x14ac:dyDescent="0.35">
      <c r="A2908"/>
    </row>
    <row r="2909" spans="1:1" x14ac:dyDescent="0.35">
      <c r="A2909"/>
    </row>
    <row r="2910" spans="1:1" x14ac:dyDescent="0.35">
      <c r="A2910"/>
    </row>
    <row r="2911" spans="1:1" x14ac:dyDescent="0.35">
      <c r="A2911"/>
    </row>
    <row r="2912" spans="1:1" x14ac:dyDescent="0.35">
      <c r="A2912"/>
    </row>
    <row r="2913" spans="1:1" x14ac:dyDescent="0.35">
      <c r="A2913"/>
    </row>
    <row r="2914" spans="1:1" x14ac:dyDescent="0.35">
      <c r="A2914"/>
    </row>
    <row r="2915" spans="1:1" x14ac:dyDescent="0.35">
      <c r="A2915"/>
    </row>
    <row r="2916" spans="1:1" x14ac:dyDescent="0.35">
      <c r="A2916"/>
    </row>
    <row r="2917" spans="1:1" x14ac:dyDescent="0.35">
      <c r="A2917"/>
    </row>
    <row r="2918" spans="1:1" x14ac:dyDescent="0.35">
      <c r="A2918"/>
    </row>
    <row r="2919" spans="1:1" x14ac:dyDescent="0.35">
      <c r="A2919"/>
    </row>
    <row r="2920" spans="1:1" x14ac:dyDescent="0.35">
      <c r="A2920"/>
    </row>
    <row r="2921" spans="1:1" x14ac:dyDescent="0.35">
      <c r="A2921"/>
    </row>
    <row r="2922" spans="1:1" x14ac:dyDescent="0.35">
      <c r="A2922"/>
    </row>
    <row r="2923" spans="1:1" x14ac:dyDescent="0.35">
      <c r="A2923"/>
    </row>
    <row r="2924" spans="1:1" x14ac:dyDescent="0.35">
      <c r="A2924"/>
    </row>
    <row r="2925" spans="1:1" x14ac:dyDescent="0.35">
      <c r="A2925"/>
    </row>
    <row r="2926" spans="1:1" x14ac:dyDescent="0.35">
      <c r="A2926"/>
    </row>
    <row r="2927" spans="1:1" x14ac:dyDescent="0.35">
      <c r="A2927"/>
    </row>
    <row r="2928" spans="1:1" x14ac:dyDescent="0.35">
      <c r="A2928"/>
    </row>
    <row r="2929" spans="1:1" x14ac:dyDescent="0.35">
      <c r="A2929"/>
    </row>
    <row r="2930" spans="1:1" x14ac:dyDescent="0.35">
      <c r="A2930"/>
    </row>
    <row r="2931" spans="1:1" x14ac:dyDescent="0.35">
      <c r="A2931"/>
    </row>
    <row r="2932" spans="1:1" x14ac:dyDescent="0.35">
      <c r="A2932"/>
    </row>
    <row r="2933" spans="1:1" x14ac:dyDescent="0.35">
      <c r="A2933"/>
    </row>
    <row r="2934" spans="1:1" x14ac:dyDescent="0.35">
      <c r="A2934"/>
    </row>
    <row r="2935" spans="1:1" x14ac:dyDescent="0.35">
      <c r="A2935"/>
    </row>
    <row r="2936" spans="1:1" x14ac:dyDescent="0.35">
      <c r="A2936"/>
    </row>
    <row r="2937" spans="1:1" x14ac:dyDescent="0.35">
      <c r="A2937"/>
    </row>
    <row r="2938" spans="1:1" x14ac:dyDescent="0.35">
      <c r="A2938"/>
    </row>
    <row r="2939" spans="1:1" x14ac:dyDescent="0.35">
      <c r="A2939"/>
    </row>
    <row r="2940" spans="1:1" x14ac:dyDescent="0.35">
      <c r="A2940"/>
    </row>
    <row r="2941" spans="1:1" x14ac:dyDescent="0.35">
      <c r="A2941"/>
    </row>
    <row r="2942" spans="1:1" x14ac:dyDescent="0.35">
      <c r="A2942"/>
    </row>
    <row r="2943" spans="1:1" x14ac:dyDescent="0.35">
      <c r="A2943"/>
    </row>
    <row r="2944" spans="1:1" x14ac:dyDescent="0.35">
      <c r="A2944"/>
    </row>
    <row r="2945" spans="1:1" x14ac:dyDescent="0.35">
      <c r="A2945"/>
    </row>
    <row r="2946" spans="1:1" x14ac:dyDescent="0.35">
      <c r="A2946"/>
    </row>
    <row r="2947" spans="1:1" x14ac:dyDescent="0.35">
      <c r="A2947"/>
    </row>
    <row r="2948" spans="1:1" x14ac:dyDescent="0.35">
      <c r="A2948"/>
    </row>
    <row r="2949" spans="1:1" x14ac:dyDescent="0.35">
      <c r="A2949"/>
    </row>
    <row r="2950" spans="1:1" x14ac:dyDescent="0.35">
      <c r="A2950"/>
    </row>
    <row r="2951" spans="1:1" x14ac:dyDescent="0.35">
      <c r="A2951"/>
    </row>
    <row r="2952" spans="1:1" x14ac:dyDescent="0.35">
      <c r="A2952"/>
    </row>
    <row r="2953" spans="1:1" x14ac:dyDescent="0.35">
      <c r="A2953"/>
    </row>
    <row r="2954" spans="1:1" x14ac:dyDescent="0.35">
      <c r="A2954"/>
    </row>
    <row r="2955" spans="1:1" x14ac:dyDescent="0.35">
      <c r="A2955"/>
    </row>
    <row r="2956" spans="1:1" x14ac:dyDescent="0.35">
      <c r="A2956"/>
    </row>
    <row r="2957" spans="1:1" x14ac:dyDescent="0.35">
      <c r="A2957"/>
    </row>
    <row r="2958" spans="1:1" x14ac:dyDescent="0.35">
      <c r="A2958"/>
    </row>
    <row r="2959" spans="1:1" x14ac:dyDescent="0.35">
      <c r="A2959"/>
    </row>
    <row r="2960" spans="1:1" x14ac:dyDescent="0.35">
      <c r="A2960"/>
    </row>
    <row r="2961" spans="1:1" x14ac:dyDescent="0.35">
      <c r="A2961"/>
    </row>
    <row r="2962" spans="1:1" x14ac:dyDescent="0.35">
      <c r="A2962"/>
    </row>
    <row r="2963" spans="1:1" x14ac:dyDescent="0.35">
      <c r="A2963"/>
    </row>
    <row r="2964" spans="1:1" x14ac:dyDescent="0.35">
      <c r="A2964"/>
    </row>
    <row r="2965" spans="1:1" x14ac:dyDescent="0.35">
      <c r="A2965"/>
    </row>
    <row r="2966" spans="1:1" x14ac:dyDescent="0.35">
      <c r="A2966"/>
    </row>
    <row r="2967" spans="1:1" x14ac:dyDescent="0.35">
      <c r="A2967"/>
    </row>
    <row r="2968" spans="1:1" x14ac:dyDescent="0.35">
      <c r="A2968"/>
    </row>
    <row r="2969" spans="1:1" x14ac:dyDescent="0.35">
      <c r="A2969"/>
    </row>
    <row r="2970" spans="1:1" x14ac:dyDescent="0.35">
      <c r="A2970"/>
    </row>
    <row r="2971" spans="1:1" x14ac:dyDescent="0.35">
      <c r="A2971"/>
    </row>
    <row r="2972" spans="1:1" x14ac:dyDescent="0.35">
      <c r="A2972"/>
    </row>
    <row r="2973" spans="1:1" x14ac:dyDescent="0.35">
      <c r="A2973"/>
    </row>
    <row r="2974" spans="1:1" x14ac:dyDescent="0.35">
      <c r="A2974"/>
    </row>
    <row r="2975" spans="1:1" x14ac:dyDescent="0.35">
      <c r="A2975"/>
    </row>
    <row r="2976" spans="1:1" x14ac:dyDescent="0.35">
      <c r="A2976"/>
    </row>
    <row r="2977" spans="1:1" x14ac:dyDescent="0.35">
      <c r="A2977"/>
    </row>
    <row r="2978" spans="1:1" x14ac:dyDescent="0.35">
      <c r="A2978"/>
    </row>
    <row r="2979" spans="1:1" x14ac:dyDescent="0.35">
      <c r="A2979"/>
    </row>
    <row r="2980" spans="1:1" x14ac:dyDescent="0.35">
      <c r="A2980"/>
    </row>
    <row r="2981" spans="1:1" x14ac:dyDescent="0.35">
      <c r="A2981"/>
    </row>
    <row r="2982" spans="1:1" x14ac:dyDescent="0.35">
      <c r="A2982"/>
    </row>
    <row r="2983" spans="1:1" x14ac:dyDescent="0.35">
      <c r="A2983"/>
    </row>
    <row r="2984" spans="1:1" x14ac:dyDescent="0.35">
      <c r="A2984"/>
    </row>
    <row r="2985" spans="1:1" x14ac:dyDescent="0.35">
      <c r="A2985"/>
    </row>
    <row r="2986" spans="1:1" x14ac:dyDescent="0.35">
      <c r="A2986"/>
    </row>
    <row r="2987" spans="1:1" x14ac:dyDescent="0.35">
      <c r="A2987"/>
    </row>
    <row r="2988" spans="1:1" x14ac:dyDescent="0.35">
      <c r="A2988"/>
    </row>
    <row r="2989" spans="1:1" x14ac:dyDescent="0.35">
      <c r="A2989"/>
    </row>
    <row r="2990" spans="1:1" x14ac:dyDescent="0.35">
      <c r="A2990"/>
    </row>
    <row r="2991" spans="1:1" x14ac:dyDescent="0.35">
      <c r="A2991"/>
    </row>
    <row r="2992" spans="1:1" x14ac:dyDescent="0.35">
      <c r="A2992"/>
    </row>
    <row r="2993" spans="1:1" x14ac:dyDescent="0.35">
      <c r="A2993"/>
    </row>
    <row r="2994" spans="1:1" x14ac:dyDescent="0.35">
      <c r="A2994"/>
    </row>
    <row r="2995" spans="1:1" x14ac:dyDescent="0.35">
      <c r="A2995"/>
    </row>
    <row r="2996" spans="1:1" x14ac:dyDescent="0.35">
      <c r="A2996"/>
    </row>
    <row r="2997" spans="1:1" x14ac:dyDescent="0.35">
      <c r="A2997"/>
    </row>
    <row r="2998" spans="1:1" x14ac:dyDescent="0.35">
      <c r="A2998"/>
    </row>
    <row r="2999" spans="1:1" x14ac:dyDescent="0.35">
      <c r="A2999"/>
    </row>
    <row r="3000" spans="1:1" x14ac:dyDescent="0.35">
      <c r="A3000"/>
    </row>
    <row r="3001" spans="1:1" x14ac:dyDescent="0.35">
      <c r="A3001"/>
    </row>
    <row r="3002" spans="1:1" x14ac:dyDescent="0.35">
      <c r="A3002"/>
    </row>
    <row r="3003" spans="1:1" x14ac:dyDescent="0.35">
      <c r="A3003"/>
    </row>
    <row r="3004" spans="1:1" x14ac:dyDescent="0.35">
      <c r="A3004"/>
    </row>
    <row r="3005" spans="1:1" x14ac:dyDescent="0.35">
      <c r="A3005"/>
    </row>
    <row r="3006" spans="1:1" x14ac:dyDescent="0.35">
      <c r="A3006"/>
    </row>
    <row r="3007" spans="1:1" x14ac:dyDescent="0.35">
      <c r="A3007"/>
    </row>
    <row r="3008" spans="1:1" x14ac:dyDescent="0.35">
      <c r="A3008"/>
    </row>
    <row r="3009" spans="1:1" x14ac:dyDescent="0.35">
      <c r="A3009"/>
    </row>
    <row r="3010" spans="1:1" x14ac:dyDescent="0.35">
      <c r="A3010"/>
    </row>
    <row r="3011" spans="1:1" x14ac:dyDescent="0.35">
      <c r="A3011"/>
    </row>
    <row r="3012" spans="1:1" x14ac:dyDescent="0.35">
      <c r="A3012"/>
    </row>
    <row r="3013" spans="1:1" x14ac:dyDescent="0.35">
      <c r="A3013"/>
    </row>
    <row r="3014" spans="1:1" x14ac:dyDescent="0.35">
      <c r="A3014"/>
    </row>
    <row r="3015" spans="1:1" x14ac:dyDescent="0.35">
      <c r="A3015"/>
    </row>
    <row r="3016" spans="1:1" x14ac:dyDescent="0.35">
      <c r="A3016"/>
    </row>
    <row r="3017" spans="1:1" x14ac:dyDescent="0.35">
      <c r="A3017"/>
    </row>
    <row r="3018" spans="1:1" x14ac:dyDescent="0.35">
      <c r="A3018"/>
    </row>
    <row r="3019" spans="1:1" x14ac:dyDescent="0.35">
      <c r="A3019"/>
    </row>
    <row r="3020" spans="1:1" x14ac:dyDescent="0.35">
      <c r="A3020"/>
    </row>
    <row r="3021" spans="1:1" x14ac:dyDescent="0.35">
      <c r="A3021"/>
    </row>
    <row r="3022" spans="1:1" x14ac:dyDescent="0.35">
      <c r="A3022"/>
    </row>
    <row r="3023" spans="1:1" x14ac:dyDescent="0.35">
      <c r="A3023"/>
    </row>
    <row r="3024" spans="1:1" x14ac:dyDescent="0.35">
      <c r="A3024"/>
    </row>
    <row r="3025" spans="1:1" x14ac:dyDescent="0.35">
      <c r="A3025"/>
    </row>
    <row r="3026" spans="1:1" x14ac:dyDescent="0.35">
      <c r="A3026"/>
    </row>
    <row r="3027" spans="1:1" x14ac:dyDescent="0.35">
      <c r="A3027"/>
    </row>
    <row r="3028" spans="1:1" x14ac:dyDescent="0.35">
      <c r="A3028"/>
    </row>
    <row r="3029" spans="1:1" x14ac:dyDescent="0.35">
      <c r="A3029"/>
    </row>
    <row r="3030" spans="1:1" x14ac:dyDescent="0.35">
      <c r="A3030"/>
    </row>
    <row r="3031" spans="1:1" x14ac:dyDescent="0.35">
      <c r="A3031"/>
    </row>
    <row r="3032" spans="1:1" x14ac:dyDescent="0.35">
      <c r="A3032"/>
    </row>
    <row r="3033" spans="1:1" x14ac:dyDescent="0.35">
      <c r="A3033"/>
    </row>
    <row r="3034" spans="1:1" x14ac:dyDescent="0.35">
      <c r="A3034"/>
    </row>
    <row r="3035" spans="1:1" x14ac:dyDescent="0.35">
      <c r="A3035"/>
    </row>
    <row r="3036" spans="1:1" x14ac:dyDescent="0.35">
      <c r="A3036"/>
    </row>
    <row r="3037" spans="1:1" x14ac:dyDescent="0.35">
      <c r="A3037"/>
    </row>
    <row r="3038" spans="1:1" x14ac:dyDescent="0.35">
      <c r="A3038"/>
    </row>
    <row r="3039" spans="1:1" x14ac:dyDescent="0.35">
      <c r="A3039"/>
    </row>
    <row r="3040" spans="1:1" x14ac:dyDescent="0.35">
      <c r="A3040"/>
    </row>
    <row r="3041" spans="1:1" x14ac:dyDescent="0.35">
      <c r="A3041"/>
    </row>
    <row r="3042" spans="1:1" x14ac:dyDescent="0.35">
      <c r="A3042"/>
    </row>
    <row r="3043" spans="1:1" x14ac:dyDescent="0.35">
      <c r="A3043"/>
    </row>
    <row r="3044" spans="1:1" x14ac:dyDescent="0.35">
      <c r="A3044"/>
    </row>
    <row r="3045" spans="1:1" x14ac:dyDescent="0.35">
      <c r="A3045"/>
    </row>
    <row r="3046" spans="1:1" x14ac:dyDescent="0.35">
      <c r="A3046"/>
    </row>
    <row r="3047" spans="1:1" x14ac:dyDescent="0.35">
      <c r="A3047"/>
    </row>
    <row r="3048" spans="1:1" x14ac:dyDescent="0.35">
      <c r="A3048"/>
    </row>
    <row r="3049" spans="1:1" x14ac:dyDescent="0.35">
      <c r="A3049"/>
    </row>
    <row r="3050" spans="1:1" x14ac:dyDescent="0.35">
      <c r="A3050"/>
    </row>
    <row r="3051" spans="1:1" x14ac:dyDescent="0.35">
      <c r="A3051"/>
    </row>
    <row r="3052" spans="1:1" x14ac:dyDescent="0.35">
      <c r="A3052"/>
    </row>
    <row r="3053" spans="1:1" x14ac:dyDescent="0.35">
      <c r="A3053"/>
    </row>
    <row r="3054" spans="1:1" x14ac:dyDescent="0.35">
      <c r="A3054"/>
    </row>
    <row r="3055" spans="1:1" x14ac:dyDescent="0.35">
      <c r="A3055"/>
    </row>
    <row r="3056" spans="1:1" x14ac:dyDescent="0.35">
      <c r="A3056"/>
    </row>
    <row r="3057" spans="1:1" x14ac:dyDescent="0.35">
      <c r="A3057"/>
    </row>
    <row r="3058" spans="1:1" x14ac:dyDescent="0.35">
      <c r="A3058"/>
    </row>
    <row r="3059" spans="1:1" x14ac:dyDescent="0.35">
      <c r="A3059"/>
    </row>
    <row r="3060" spans="1:1" x14ac:dyDescent="0.35">
      <c r="A3060"/>
    </row>
    <row r="3061" spans="1:1" x14ac:dyDescent="0.35">
      <c r="A3061"/>
    </row>
    <row r="3062" spans="1:1" x14ac:dyDescent="0.35">
      <c r="A3062"/>
    </row>
    <row r="3063" spans="1:1" x14ac:dyDescent="0.35">
      <c r="A3063"/>
    </row>
    <row r="3064" spans="1:1" x14ac:dyDescent="0.35">
      <c r="A3064"/>
    </row>
    <row r="3065" spans="1:1" x14ac:dyDescent="0.35">
      <c r="A3065"/>
    </row>
    <row r="3066" spans="1:1" x14ac:dyDescent="0.35">
      <c r="A3066"/>
    </row>
    <row r="3067" spans="1:1" x14ac:dyDescent="0.35">
      <c r="A3067"/>
    </row>
    <row r="3068" spans="1:1" x14ac:dyDescent="0.35">
      <c r="A3068"/>
    </row>
    <row r="3069" spans="1:1" x14ac:dyDescent="0.35">
      <c r="A3069"/>
    </row>
    <row r="3070" spans="1:1" x14ac:dyDescent="0.35">
      <c r="A3070"/>
    </row>
    <row r="3071" spans="1:1" x14ac:dyDescent="0.35">
      <c r="A3071"/>
    </row>
    <row r="3072" spans="1:1" x14ac:dyDescent="0.35">
      <c r="A3072"/>
    </row>
    <row r="3073" spans="1:1" x14ac:dyDescent="0.35">
      <c r="A3073"/>
    </row>
    <row r="3074" spans="1:1" x14ac:dyDescent="0.35">
      <c r="A3074"/>
    </row>
    <row r="3075" spans="1:1" x14ac:dyDescent="0.35">
      <c r="A3075"/>
    </row>
    <row r="3076" spans="1:1" x14ac:dyDescent="0.35">
      <c r="A3076"/>
    </row>
    <row r="3077" spans="1:1" x14ac:dyDescent="0.35">
      <c r="A3077"/>
    </row>
    <row r="3078" spans="1:1" x14ac:dyDescent="0.35">
      <c r="A3078"/>
    </row>
    <row r="3079" spans="1:1" x14ac:dyDescent="0.35">
      <c r="A3079"/>
    </row>
    <row r="3080" spans="1:1" x14ac:dyDescent="0.35">
      <c r="A3080"/>
    </row>
    <row r="3081" spans="1:1" x14ac:dyDescent="0.35">
      <c r="A3081"/>
    </row>
    <row r="3082" spans="1:1" x14ac:dyDescent="0.35">
      <c r="A3082"/>
    </row>
    <row r="3083" spans="1:1" x14ac:dyDescent="0.35">
      <c r="A3083"/>
    </row>
    <row r="3084" spans="1:1" x14ac:dyDescent="0.35">
      <c r="A3084"/>
    </row>
    <row r="3085" spans="1:1" x14ac:dyDescent="0.35">
      <c r="A3085"/>
    </row>
    <row r="3086" spans="1:1" x14ac:dyDescent="0.35">
      <c r="A3086"/>
    </row>
    <row r="3087" spans="1:1" x14ac:dyDescent="0.35">
      <c r="A3087"/>
    </row>
    <row r="3088" spans="1:1" x14ac:dyDescent="0.35">
      <c r="A3088"/>
    </row>
    <row r="3089" spans="1:1" x14ac:dyDescent="0.35">
      <c r="A3089"/>
    </row>
    <row r="3090" spans="1:1" x14ac:dyDescent="0.35">
      <c r="A3090"/>
    </row>
    <row r="3091" spans="1:1" x14ac:dyDescent="0.35">
      <c r="A3091"/>
    </row>
    <row r="3092" spans="1:1" x14ac:dyDescent="0.35">
      <c r="A3092"/>
    </row>
    <row r="3093" spans="1:1" x14ac:dyDescent="0.35">
      <c r="A3093"/>
    </row>
    <row r="3094" spans="1:1" x14ac:dyDescent="0.35">
      <c r="A3094"/>
    </row>
    <row r="3095" spans="1:1" x14ac:dyDescent="0.35">
      <c r="A3095"/>
    </row>
    <row r="3096" spans="1:1" x14ac:dyDescent="0.35">
      <c r="A3096"/>
    </row>
    <row r="3097" spans="1:1" x14ac:dyDescent="0.35">
      <c r="A3097"/>
    </row>
    <row r="3098" spans="1:1" x14ac:dyDescent="0.35">
      <c r="A3098"/>
    </row>
    <row r="3099" spans="1:1" x14ac:dyDescent="0.35">
      <c r="A3099"/>
    </row>
    <row r="3100" spans="1:1" x14ac:dyDescent="0.35">
      <c r="A3100"/>
    </row>
    <row r="3101" spans="1:1" x14ac:dyDescent="0.35">
      <c r="A3101"/>
    </row>
    <row r="3102" spans="1:1" x14ac:dyDescent="0.35">
      <c r="A3102"/>
    </row>
    <row r="3103" spans="1:1" x14ac:dyDescent="0.35">
      <c r="A3103"/>
    </row>
    <row r="3104" spans="1:1" x14ac:dyDescent="0.35">
      <c r="A3104"/>
    </row>
    <row r="3105" spans="1:1" x14ac:dyDescent="0.35">
      <c r="A3105"/>
    </row>
    <row r="3106" spans="1:1" x14ac:dyDescent="0.35">
      <c r="A3106"/>
    </row>
    <row r="3107" spans="1:1" x14ac:dyDescent="0.35">
      <c r="A3107"/>
    </row>
    <row r="3108" spans="1:1" x14ac:dyDescent="0.35">
      <c r="A3108"/>
    </row>
    <row r="3109" spans="1:1" x14ac:dyDescent="0.35">
      <c r="A3109"/>
    </row>
    <row r="3110" spans="1:1" x14ac:dyDescent="0.35">
      <c r="A3110"/>
    </row>
    <row r="3111" spans="1:1" x14ac:dyDescent="0.35">
      <c r="A3111"/>
    </row>
    <row r="3112" spans="1:1" x14ac:dyDescent="0.35">
      <c r="A3112"/>
    </row>
    <row r="3113" spans="1:1" x14ac:dyDescent="0.35">
      <c r="A3113"/>
    </row>
    <row r="3114" spans="1:1" x14ac:dyDescent="0.35">
      <c r="A3114"/>
    </row>
    <row r="3115" spans="1:1" x14ac:dyDescent="0.35">
      <c r="A3115"/>
    </row>
    <row r="3116" spans="1:1" x14ac:dyDescent="0.35">
      <c r="A3116"/>
    </row>
    <row r="3117" spans="1:1" x14ac:dyDescent="0.35">
      <c r="A3117"/>
    </row>
    <row r="3118" spans="1:1" x14ac:dyDescent="0.35">
      <c r="A3118"/>
    </row>
    <row r="3119" spans="1:1" x14ac:dyDescent="0.35">
      <c r="A3119"/>
    </row>
    <row r="3120" spans="1:1" x14ac:dyDescent="0.35">
      <c r="A3120"/>
    </row>
    <row r="3121" spans="1:1" x14ac:dyDescent="0.35">
      <c r="A3121"/>
    </row>
    <row r="3122" spans="1:1" x14ac:dyDescent="0.35">
      <c r="A3122"/>
    </row>
    <row r="3123" spans="1:1" x14ac:dyDescent="0.35">
      <c r="A3123"/>
    </row>
    <row r="3124" spans="1:1" x14ac:dyDescent="0.35">
      <c r="A3124"/>
    </row>
    <row r="3125" spans="1:1" x14ac:dyDescent="0.35">
      <c r="A3125"/>
    </row>
    <row r="3126" spans="1:1" x14ac:dyDescent="0.35">
      <c r="A3126"/>
    </row>
    <row r="3127" spans="1:1" x14ac:dyDescent="0.35">
      <c r="A3127"/>
    </row>
    <row r="3128" spans="1:1" x14ac:dyDescent="0.35">
      <c r="A3128"/>
    </row>
    <row r="3129" spans="1:1" x14ac:dyDescent="0.35">
      <c r="A3129"/>
    </row>
    <row r="3130" spans="1:1" x14ac:dyDescent="0.35">
      <c r="A3130"/>
    </row>
    <row r="3131" spans="1:1" x14ac:dyDescent="0.35">
      <c r="A3131"/>
    </row>
    <row r="3132" spans="1:1" x14ac:dyDescent="0.35">
      <c r="A3132"/>
    </row>
    <row r="3133" spans="1:1" x14ac:dyDescent="0.35">
      <c r="A3133"/>
    </row>
    <row r="3134" spans="1:1" x14ac:dyDescent="0.35">
      <c r="A3134"/>
    </row>
    <row r="3135" spans="1:1" x14ac:dyDescent="0.35">
      <c r="A3135"/>
    </row>
    <row r="3136" spans="1:1" x14ac:dyDescent="0.35">
      <c r="A3136"/>
    </row>
    <row r="3137" spans="1:1" x14ac:dyDescent="0.35">
      <c r="A3137"/>
    </row>
    <row r="3138" spans="1:1" x14ac:dyDescent="0.35">
      <c r="A3138"/>
    </row>
    <row r="3139" spans="1:1" x14ac:dyDescent="0.35">
      <c r="A3139"/>
    </row>
    <row r="3140" spans="1:1" x14ac:dyDescent="0.35">
      <c r="A3140"/>
    </row>
    <row r="3141" spans="1:1" x14ac:dyDescent="0.35">
      <c r="A3141"/>
    </row>
    <row r="3142" spans="1:1" x14ac:dyDescent="0.35">
      <c r="A3142"/>
    </row>
    <row r="3143" spans="1:1" x14ac:dyDescent="0.35">
      <c r="A3143"/>
    </row>
    <row r="3144" spans="1:1" x14ac:dyDescent="0.35">
      <c r="A3144"/>
    </row>
    <row r="3145" spans="1:1" x14ac:dyDescent="0.35">
      <c r="A3145"/>
    </row>
    <row r="3146" spans="1:1" x14ac:dyDescent="0.35">
      <c r="A3146"/>
    </row>
    <row r="3147" spans="1:1" x14ac:dyDescent="0.35">
      <c r="A3147"/>
    </row>
    <row r="3148" spans="1:1" x14ac:dyDescent="0.35">
      <c r="A3148"/>
    </row>
    <row r="3149" spans="1:1" x14ac:dyDescent="0.35">
      <c r="A3149"/>
    </row>
    <row r="3150" spans="1:1" x14ac:dyDescent="0.35">
      <c r="A3150"/>
    </row>
    <row r="3151" spans="1:1" x14ac:dyDescent="0.35">
      <c r="A3151"/>
    </row>
    <row r="3152" spans="1:1" x14ac:dyDescent="0.35">
      <c r="A3152"/>
    </row>
    <row r="3153" spans="1:1" x14ac:dyDescent="0.35">
      <c r="A3153"/>
    </row>
    <row r="3154" spans="1:1" x14ac:dyDescent="0.35">
      <c r="A3154"/>
    </row>
    <row r="3155" spans="1:1" x14ac:dyDescent="0.35">
      <c r="A3155"/>
    </row>
    <row r="3156" spans="1:1" x14ac:dyDescent="0.35">
      <c r="A3156"/>
    </row>
    <row r="3157" spans="1:1" x14ac:dyDescent="0.35">
      <c r="A3157"/>
    </row>
    <row r="3158" spans="1:1" x14ac:dyDescent="0.35">
      <c r="A3158"/>
    </row>
    <row r="3159" spans="1:1" x14ac:dyDescent="0.35">
      <c r="A3159"/>
    </row>
    <row r="3160" spans="1:1" x14ac:dyDescent="0.35">
      <c r="A3160"/>
    </row>
    <row r="3161" spans="1:1" x14ac:dyDescent="0.35">
      <c r="A3161"/>
    </row>
    <row r="3162" spans="1:1" x14ac:dyDescent="0.35">
      <c r="A3162"/>
    </row>
    <row r="3163" spans="1:1" x14ac:dyDescent="0.35">
      <c r="A3163"/>
    </row>
    <row r="3164" spans="1:1" x14ac:dyDescent="0.35">
      <c r="A3164"/>
    </row>
    <row r="3165" spans="1:1" x14ac:dyDescent="0.35">
      <c r="A3165"/>
    </row>
    <row r="3166" spans="1:1" x14ac:dyDescent="0.35">
      <c r="A3166"/>
    </row>
    <row r="3167" spans="1:1" x14ac:dyDescent="0.35">
      <c r="A3167"/>
    </row>
    <row r="3168" spans="1:1" x14ac:dyDescent="0.35">
      <c r="A3168"/>
    </row>
    <row r="3169" spans="1:1" x14ac:dyDescent="0.35">
      <c r="A3169"/>
    </row>
    <row r="3170" spans="1:1" x14ac:dyDescent="0.35">
      <c r="A3170"/>
    </row>
    <row r="3171" spans="1:1" x14ac:dyDescent="0.35">
      <c r="A3171"/>
    </row>
    <row r="3172" spans="1:1" x14ac:dyDescent="0.35">
      <c r="A3172"/>
    </row>
    <row r="3173" spans="1:1" x14ac:dyDescent="0.35">
      <c r="A3173"/>
    </row>
    <row r="3174" spans="1:1" x14ac:dyDescent="0.35">
      <c r="A3174"/>
    </row>
    <row r="3175" spans="1:1" x14ac:dyDescent="0.35">
      <c r="A3175"/>
    </row>
    <row r="3176" spans="1:1" x14ac:dyDescent="0.35">
      <c r="A3176"/>
    </row>
    <row r="3177" spans="1:1" x14ac:dyDescent="0.35">
      <c r="A3177"/>
    </row>
    <row r="3178" spans="1:1" x14ac:dyDescent="0.35">
      <c r="A3178"/>
    </row>
    <row r="3179" spans="1:1" x14ac:dyDescent="0.35">
      <c r="A3179"/>
    </row>
    <row r="3180" spans="1:1" x14ac:dyDescent="0.35">
      <c r="A3180"/>
    </row>
    <row r="3181" spans="1:1" x14ac:dyDescent="0.35">
      <c r="A3181"/>
    </row>
    <row r="3182" spans="1:1" x14ac:dyDescent="0.35">
      <c r="A3182"/>
    </row>
    <row r="3183" spans="1:1" x14ac:dyDescent="0.35">
      <c r="A3183"/>
    </row>
    <row r="3184" spans="1:1" x14ac:dyDescent="0.35">
      <c r="A3184"/>
    </row>
    <row r="3185" spans="1:1" x14ac:dyDescent="0.35">
      <c r="A3185"/>
    </row>
    <row r="3186" spans="1:1" x14ac:dyDescent="0.35">
      <c r="A3186"/>
    </row>
    <row r="3187" spans="1:1" x14ac:dyDescent="0.35">
      <c r="A3187"/>
    </row>
    <row r="3188" spans="1:1" x14ac:dyDescent="0.35">
      <c r="A3188"/>
    </row>
    <row r="3189" spans="1:1" x14ac:dyDescent="0.35">
      <c r="A3189"/>
    </row>
    <row r="3190" spans="1:1" x14ac:dyDescent="0.35">
      <c r="A3190"/>
    </row>
    <row r="3191" spans="1:1" x14ac:dyDescent="0.35">
      <c r="A3191"/>
    </row>
    <row r="3192" spans="1:1" x14ac:dyDescent="0.35">
      <c r="A3192"/>
    </row>
    <row r="3193" spans="1:1" x14ac:dyDescent="0.35">
      <c r="A3193"/>
    </row>
    <row r="3194" spans="1:1" x14ac:dyDescent="0.35">
      <c r="A3194"/>
    </row>
    <row r="3195" spans="1:1" x14ac:dyDescent="0.35">
      <c r="A3195"/>
    </row>
    <row r="3196" spans="1:1" x14ac:dyDescent="0.35">
      <c r="A3196"/>
    </row>
    <row r="3197" spans="1:1" x14ac:dyDescent="0.35">
      <c r="A3197"/>
    </row>
    <row r="3198" spans="1:1" x14ac:dyDescent="0.35">
      <c r="A3198"/>
    </row>
    <row r="3199" spans="1:1" x14ac:dyDescent="0.35">
      <c r="A3199"/>
    </row>
    <row r="3200" spans="1:1" x14ac:dyDescent="0.35">
      <c r="A3200"/>
    </row>
    <row r="3201" spans="1:1" x14ac:dyDescent="0.35">
      <c r="A3201"/>
    </row>
    <row r="3202" spans="1:1" x14ac:dyDescent="0.35">
      <c r="A3202"/>
    </row>
    <row r="3203" spans="1:1" x14ac:dyDescent="0.35">
      <c r="A3203"/>
    </row>
    <row r="3204" spans="1:1" x14ac:dyDescent="0.35">
      <c r="A3204"/>
    </row>
    <row r="3205" spans="1:1" x14ac:dyDescent="0.35">
      <c r="A3205"/>
    </row>
    <row r="3206" spans="1:1" x14ac:dyDescent="0.35">
      <c r="A3206"/>
    </row>
    <row r="3207" spans="1:1" x14ac:dyDescent="0.35">
      <c r="A3207"/>
    </row>
    <row r="3208" spans="1:1" x14ac:dyDescent="0.35">
      <c r="A3208"/>
    </row>
    <row r="3209" spans="1:1" x14ac:dyDescent="0.35">
      <c r="A3209"/>
    </row>
    <row r="3210" spans="1:1" x14ac:dyDescent="0.35">
      <c r="A3210"/>
    </row>
    <row r="3211" spans="1:1" x14ac:dyDescent="0.35">
      <c r="A3211"/>
    </row>
    <row r="3212" spans="1:1" x14ac:dyDescent="0.35">
      <c r="A3212"/>
    </row>
    <row r="3213" spans="1:1" x14ac:dyDescent="0.35">
      <c r="A3213"/>
    </row>
    <row r="3214" spans="1:1" x14ac:dyDescent="0.35">
      <c r="A3214"/>
    </row>
    <row r="3215" spans="1:1" x14ac:dyDescent="0.35">
      <c r="A3215"/>
    </row>
    <row r="3216" spans="1:1" x14ac:dyDescent="0.35">
      <c r="A3216"/>
    </row>
    <row r="3217" spans="1:1" x14ac:dyDescent="0.35">
      <c r="A3217"/>
    </row>
    <row r="3218" spans="1:1" x14ac:dyDescent="0.35">
      <c r="A3218"/>
    </row>
    <row r="3219" spans="1:1" x14ac:dyDescent="0.35">
      <c r="A3219"/>
    </row>
    <row r="3220" spans="1:1" x14ac:dyDescent="0.35">
      <c r="A3220"/>
    </row>
    <row r="3221" spans="1:1" x14ac:dyDescent="0.35">
      <c r="A3221"/>
    </row>
    <row r="3222" spans="1:1" x14ac:dyDescent="0.35">
      <c r="A3222"/>
    </row>
    <row r="3223" spans="1:1" x14ac:dyDescent="0.35">
      <c r="A3223"/>
    </row>
    <row r="3224" spans="1:1" x14ac:dyDescent="0.35">
      <c r="A3224"/>
    </row>
    <row r="3225" spans="1:1" x14ac:dyDescent="0.35">
      <c r="A3225"/>
    </row>
    <row r="3226" spans="1:1" x14ac:dyDescent="0.35">
      <c r="A3226"/>
    </row>
    <row r="3227" spans="1:1" x14ac:dyDescent="0.35">
      <c r="A3227"/>
    </row>
    <row r="3228" spans="1:1" x14ac:dyDescent="0.35">
      <c r="A3228"/>
    </row>
    <row r="3229" spans="1:1" x14ac:dyDescent="0.35">
      <c r="A3229"/>
    </row>
    <row r="3230" spans="1:1" x14ac:dyDescent="0.35">
      <c r="A3230"/>
    </row>
    <row r="3231" spans="1:1" x14ac:dyDescent="0.35">
      <c r="A3231"/>
    </row>
    <row r="3232" spans="1:1" x14ac:dyDescent="0.35">
      <c r="A3232"/>
    </row>
    <row r="3233" spans="1:1" x14ac:dyDescent="0.35">
      <c r="A3233"/>
    </row>
    <row r="3234" spans="1:1" x14ac:dyDescent="0.35">
      <c r="A3234"/>
    </row>
    <row r="3235" spans="1:1" x14ac:dyDescent="0.35">
      <c r="A3235"/>
    </row>
    <row r="3236" spans="1:1" x14ac:dyDescent="0.35">
      <c r="A3236"/>
    </row>
    <row r="3237" spans="1:1" x14ac:dyDescent="0.35">
      <c r="A3237"/>
    </row>
    <row r="3238" spans="1:1" x14ac:dyDescent="0.35">
      <c r="A3238"/>
    </row>
    <row r="3239" spans="1:1" x14ac:dyDescent="0.35">
      <c r="A3239"/>
    </row>
    <row r="3240" spans="1:1" x14ac:dyDescent="0.35">
      <c r="A3240"/>
    </row>
    <row r="3241" spans="1:1" x14ac:dyDescent="0.35">
      <c r="A3241"/>
    </row>
    <row r="3242" spans="1:1" x14ac:dyDescent="0.35">
      <c r="A3242"/>
    </row>
    <row r="3243" spans="1:1" x14ac:dyDescent="0.35">
      <c r="A3243"/>
    </row>
    <row r="3244" spans="1:1" x14ac:dyDescent="0.35">
      <c r="A3244"/>
    </row>
    <row r="3245" spans="1:1" x14ac:dyDescent="0.35">
      <c r="A3245"/>
    </row>
    <row r="3246" spans="1:1" x14ac:dyDescent="0.35">
      <c r="A3246"/>
    </row>
    <row r="3247" spans="1:1" x14ac:dyDescent="0.35">
      <c r="A3247"/>
    </row>
    <row r="3248" spans="1:1" x14ac:dyDescent="0.35">
      <c r="A3248"/>
    </row>
    <row r="3249" spans="1:1" x14ac:dyDescent="0.35">
      <c r="A3249"/>
    </row>
    <row r="3250" spans="1:1" x14ac:dyDescent="0.35">
      <c r="A3250"/>
    </row>
    <row r="3251" spans="1:1" x14ac:dyDescent="0.35">
      <c r="A3251"/>
    </row>
    <row r="3252" spans="1:1" x14ac:dyDescent="0.35">
      <c r="A3252"/>
    </row>
    <row r="3253" spans="1:1" x14ac:dyDescent="0.35">
      <c r="A3253"/>
    </row>
    <row r="3254" spans="1:1" x14ac:dyDescent="0.35">
      <c r="A3254"/>
    </row>
    <row r="3255" spans="1:1" x14ac:dyDescent="0.35">
      <c r="A3255"/>
    </row>
    <row r="3256" spans="1:1" x14ac:dyDescent="0.35">
      <c r="A3256"/>
    </row>
    <row r="3257" spans="1:1" x14ac:dyDescent="0.35">
      <c r="A3257"/>
    </row>
    <row r="3258" spans="1:1" x14ac:dyDescent="0.35">
      <c r="A3258"/>
    </row>
    <row r="3259" spans="1:1" x14ac:dyDescent="0.35">
      <c r="A3259"/>
    </row>
    <row r="3260" spans="1:1" x14ac:dyDescent="0.35">
      <c r="A3260"/>
    </row>
    <row r="3261" spans="1:1" x14ac:dyDescent="0.35">
      <c r="A3261"/>
    </row>
    <row r="3262" spans="1:1" x14ac:dyDescent="0.35">
      <c r="A3262"/>
    </row>
    <row r="3263" spans="1:1" x14ac:dyDescent="0.35">
      <c r="A3263"/>
    </row>
    <row r="3264" spans="1:1" x14ac:dyDescent="0.35">
      <c r="A3264"/>
    </row>
    <row r="3265" spans="1:1" x14ac:dyDescent="0.35">
      <c r="A3265"/>
    </row>
    <row r="3266" spans="1:1" x14ac:dyDescent="0.35">
      <c r="A3266"/>
    </row>
    <row r="3267" spans="1:1" x14ac:dyDescent="0.35">
      <c r="A3267"/>
    </row>
    <row r="3268" spans="1:1" x14ac:dyDescent="0.35">
      <c r="A3268"/>
    </row>
    <row r="3269" spans="1:1" x14ac:dyDescent="0.35">
      <c r="A3269"/>
    </row>
    <row r="3270" spans="1:1" x14ac:dyDescent="0.35">
      <c r="A3270"/>
    </row>
    <row r="3271" spans="1:1" x14ac:dyDescent="0.35">
      <c r="A3271"/>
    </row>
    <row r="3272" spans="1:1" x14ac:dyDescent="0.35">
      <c r="A3272"/>
    </row>
    <row r="3273" spans="1:1" x14ac:dyDescent="0.35">
      <c r="A3273"/>
    </row>
    <row r="3274" spans="1:1" x14ac:dyDescent="0.35">
      <c r="A3274"/>
    </row>
    <row r="3275" spans="1:1" x14ac:dyDescent="0.35">
      <c r="A3275"/>
    </row>
    <row r="3276" spans="1:1" x14ac:dyDescent="0.35">
      <c r="A3276"/>
    </row>
    <row r="3277" spans="1:1" x14ac:dyDescent="0.35">
      <c r="A3277"/>
    </row>
    <row r="3278" spans="1:1" x14ac:dyDescent="0.35">
      <c r="A3278"/>
    </row>
    <row r="3279" spans="1:1" x14ac:dyDescent="0.35">
      <c r="A3279"/>
    </row>
    <row r="3280" spans="1:1" x14ac:dyDescent="0.35">
      <c r="A3280"/>
    </row>
    <row r="3281" spans="1:1" x14ac:dyDescent="0.35">
      <c r="A3281"/>
    </row>
    <row r="3282" spans="1:1" x14ac:dyDescent="0.35">
      <c r="A3282"/>
    </row>
    <row r="3283" spans="1:1" x14ac:dyDescent="0.35">
      <c r="A3283"/>
    </row>
    <row r="3284" spans="1:1" x14ac:dyDescent="0.35">
      <c r="A3284"/>
    </row>
    <row r="3285" spans="1:1" x14ac:dyDescent="0.35">
      <c r="A3285"/>
    </row>
    <row r="3286" spans="1:1" x14ac:dyDescent="0.35">
      <c r="A3286"/>
    </row>
    <row r="3287" spans="1:1" x14ac:dyDescent="0.35">
      <c r="A3287"/>
    </row>
    <row r="3288" spans="1:1" x14ac:dyDescent="0.35">
      <c r="A3288"/>
    </row>
    <row r="3289" spans="1:1" x14ac:dyDescent="0.35">
      <c r="A3289"/>
    </row>
    <row r="3290" spans="1:1" x14ac:dyDescent="0.35">
      <c r="A3290"/>
    </row>
    <row r="3291" spans="1:1" x14ac:dyDescent="0.35">
      <c r="A3291"/>
    </row>
    <row r="3292" spans="1:1" x14ac:dyDescent="0.35">
      <c r="A3292"/>
    </row>
    <row r="3293" spans="1:1" x14ac:dyDescent="0.35">
      <c r="A3293"/>
    </row>
    <row r="3294" spans="1:1" x14ac:dyDescent="0.35">
      <c r="A3294"/>
    </row>
    <row r="3295" spans="1:1" x14ac:dyDescent="0.35">
      <c r="A3295"/>
    </row>
    <row r="3296" spans="1:1" x14ac:dyDescent="0.35">
      <c r="A3296"/>
    </row>
    <row r="3297" spans="1:1" x14ac:dyDescent="0.35">
      <c r="A3297"/>
    </row>
    <row r="3298" spans="1:1" x14ac:dyDescent="0.35">
      <c r="A3298"/>
    </row>
    <row r="3299" spans="1:1" x14ac:dyDescent="0.35">
      <c r="A3299"/>
    </row>
    <row r="3300" spans="1:1" x14ac:dyDescent="0.35">
      <c r="A3300"/>
    </row>
    <row r="3301" spans="1:1" x14ac:dyDescent="0.35">
      <c r="A3301"/>
    </row>
    <row r="3302" spans="1:1" x14ac:dyDescent="0.35">
      <c r="A3302"/>
    </row>
    <row r="3303" spans="1:1" x14ac:dyDescent="0.35">
      <c r="A3303"/>
    </row>
    <row r="3304" spans="1:1" x14ac:dyDescent="0.35">
      <c r="A3304"/>
    </row>
    <row r="3305" spans="1:1" x14ac:dyDescent="0.35">
      <c r="A3305"/>
    </row>
    <row r="3306" spans="1:1" x14ac:dyDescent="0.35">
      <c r="A3306"/>
    </row>
    <row r="3307" spans="1:1" x14ac:dyDescent="0.35">
      <c r="A3307"/>
    </row>
    <row r="3308" spans="1:1" x14ac:dyDescent="0.35">
      <c r="A3308"/>
    </row>
    <row r="3309" spans="1:1" x14ac:dyDescent="0.35">
      <c r="A3309"/>
    </row>
    <row r="3310" spans="1:1" x14ac:dyDescent="0.35">
      <c r="A3310"/>
    </row>
    <row r="3311" spans="1:1" x14ac:dyDescent="0.35">
      <c r="A3311"/>
    </row>
    <row r="3312" spans="1:1" x14ac:dyDescent="0.35">
      <c r="A3312"/>
    </row>
    <row r="3313" spans="1:1" x14ac:dyDescent="0.35">
      <c r="A3313"/>
    </row>
    <row r="3314" spans="1:1" x14ac:dyDescent="0.35">
      <c r="A3314"/>
    </row>
    <row r="3315" spans="1:1" x14ac:dyDescent="0.35">
      <c r="A3315"/>
    </row>
    <row r="3316" spans="1:1" x14ac:dyDescent="0.35">
      <c r="A3316"/>
    </row>
    <row r="3317" spans="1:1" x14ac:dyDescent="0.35">
      <c r="A3317"/>
    </row>
    <row r="3318" spans="1:1" x14ac:dyDescent="0.35">
      <c r="A3318"/>
    </row>
    <row r="3319" spans="1:1" x14ac:dyDescent="0.35">
      <c r="A3319"/>
    </row>
    <row r="3320" spans="1:1" x14ac:dyDescent="0.35">
      <c r="A3320"/>
    </row>
    <row r="3321" spans="1:1" x14ac:dyDescent="0.35">
      <c r="A3321"/>
    </row>
    <row r="3322" spans="1:1" x14ac:dyDescent="0.35">
      <c r="A3322"/>
    </row>
    <row r="3323" spans="1:1" x14ac:dyDescent="0.35">
      <c r="A3323"/>
    </row>
    <row r="3324" spans="1:1" x14ac:dyDescent="0.35">
      <c r="A3324"/>
    </row>
    <row r="3325" spans="1:1" x14ac:dyDescent="0.35">
      <c r="A3325"/>
    </row>
    <row r="3326" spans="1:1" x14ac:dyDescent="0.35">
      <c r="A3326"/>
    </row>
    <row r="3327" spans="1:1" x14ac:dyDescent="0.35">
      <c r="A3327"/>
    </row>
    <row r="3328" spans="1:1" x14ac:dyDescent="0.35">
      <c r="A3328"/>
    </row>
    <row r="3329" spans="1:1" x14ac:dyDescent="0.35">
      <c r="A3329"/>
    </row>
    <row r="3330" spans="1:1" x14ac:dyDescent="0.35">
      <c r="A3330"/>
    </row>
    <row r="3331" spans="1:1" x14ac:dyDescent="0.35">
      <c r="A3331"/>
    </row>
    <row r="3332" spans="1:1" x14ac:dyDescent="0.35">
      <c r="A3332"/>
    </row>
    <row r="3333" spans="1:1" x14ac:dyDescent="0.35">
      <c r="A3333"/>
    </row>
    <row r="3334" spans="1:1" x14ac:dyDescent="0.35">
      <c r="A3334"/>
    </row>
    <row r="3335" spans="1:1" x14ac:dyDescent="0.35">
      <c r="A3335"/>
    </row>
    <row r="3336" spans="1:1" x14ac:dyDescent="0.35">
      <c r="A3336"/>
    </row>
    <row r="3337" spans="1:1" x14ac:dyDescent="0.35">
      <c r="A3337"/>
    </row>
    <row r="3338" spans="1:1" x14ac:dyDescent="0.35">
      <c r="A3338"/>
    </row>
    <row r="3339" spans="1:1" x14ac:dyDescent="0.35">
      <c r="A3339"/>
    </row>
    <row r="3340" spans="1:1" x14ac:dyDescent="0.35">
      <c r="A3340"/>
    </row>
    <row r="3341" spans="1:1" x14ac:dyDescent="0.35">
      <c r="A3341"/>
    </row>
    <row r="3342" spans="1:1" x14ac:dyDescent="0.35">
      <c r="A3342"/>
    </row>
    <row r="3343" spans="1:1" x14ac:dyDescent="0.35">
      <c r="A3343"/>
    </row>
    <row r="3344" spans="1:1" x14ac:dyDescent="0.35">
      <c r="A3344"/>
    </row>
    <row r="3345" spans="1:1" x14ac:dyDescent="0.35">
      <c r="A3345"/>
    </row>
    <row r="3346" spans="1:1" x14ac:dyDescent="0.35">
      <c r="A3346"/>
    </row>
    <row r="3347" spans="1:1" x14ac:dyDescent="0.35">
      <c r="A3347"/>
    </row>
    <row r="3348" spans="1:1" x14ac:dyDescent="0.35">
      <c r="A3348"/>
    </row>
    <row r="3349" spans="1:1" x14ac:dyDescent="0.35">
      <c r="A3349"/>
    </row>
    <row r="3350" spans="1:1" x14ac:dyDescent="0.35">
      <c r="A3350"/>
    </row>
    <row r="3351" spans="1:1" x14ac:dyDescent="0.35">
      <c r="A3351"/>
    </row>
    <row r="3352" spans="1:1" x14ac:dyDescent="0.35">
      <c r="A3352"/>
    </row>
    <row r="3353" spans="1:1" x14ac:dyDescent="0.35">
      <c r="A3353"/>
    </row>
    <row r="3354" spans="1:1" x14ac:dyDescent="0.35">
      <c r="A3354"/>
    </row>
    <row r="3355" spans="1:1" x14ac:dyDescent="0.35">
      <c r="A3355"/>
    </row>
    <row r="3356" spans="1:1" x14ac:dyDescent="0.35">
      <c r="A3356"/>
    </row>
    <row r="3357" spans="1:1" x14ac:dyDescent="0.35">
      <c r="A3357"/>
    </row>
    <row r="3358" spans="1:1" x14ac:dyDescent="0.35">
      <c r="A3358"/>
    </row>
    <row r="3359" spans="1:1" x14ac:dyDescent="0.35">
      <c r="A3359"/>
    </row>
    <row r="3360" spans="1:1" x14ac:dyDescent="0.35">
      <c r="A3360"/>
    </row>
    <row r="3361" spans="1:1" x14ac:dyDescent="0.35">
      <c r="A3361"/>
    </row>
    <row r="3362" spans="1:1" x14ac:dyDescent="0.35">
      <c r="A3362"/>
    </row>
    <row r="3363" spans="1:1" x14ac:dyDescent="0.35">
      <c r="A3363"/>
    </row>
    <row r="3364" spans="1:1" x14ac:dyDescent="0.35">
      <c r="A3364"/>
    </row>
    <row r="3365" spans="1:1" x14ac:dyDescent="0.35">
      <c r="A3365"/>
    </row>
    <row r="3366" spans="1:1" x14ac:dyDescent="0.35">
      <c r="A3366"/>
    </row>
    <row r="3367" spans="1:1" x14ac:dyDescent="0.35">
      <c r="A3367"/>
    </row>
    <row r="3368" spans="1:1" x14ac:dyDescent="0.35">
      <c r="A3368"/>
    </row>
    <row r="3369" spans="1:1" x14ac:dyDescent="0.35">
      <c r="A3369"/>
    </row>
    <row r="3370" spans="1:1" x14ac:dyDescent="0.35">
      <c r="A3370"/>
    </row>
    <row r="3371" spans="1:1" x14ac:dyDescent="0.35">
      <c r="A3371"/>
    </row>
    <row r="3372" spans="1:1" x14ac:dyDescent="0.35">
      <c r="A3372"/>
    </row>
    <row r="3373" spans="1:1" x14ac:dyDescent="0.35">
      <c r="A3373"/>
    </row>
    <row r="3374" spans="1:1" x14ac:dyDescent="0.35">
      <c r="A3374"/>
    </row>
    <row r="3375" spans="1:1" x14ac:dyDescent="0.35">
      <c r="A3375"/>
    </row>
    <row r="3376" spans="1:1" x14ac:dyDescent="0.35">
      <c r="A3376"/>
    </row>
    <row r="3377" spans="1:1" x14ac:dyDescent="0.35">
      <c r="A3377"/>
    </row>
    <row r="3378" spans="1:1" x14ac:dyDescent="0.35">
      <c r="A3378"/>
    </row>
    <row r="3379" spans="1:1" x14ac:dyDescent="0.35">
      <c r="A3379"/>
    </row>
    <row r="3380" spans="1:1" x14ac:dyDescent="0.35">
      <c r="A3380"/>
    </row>
    <row r="3381" spans="1:1" x14ac:dyDescent="0.35">
      <c r="A3381"/>
    </row>
    <row r="3382" spans="1:1" x14ac:dyDescent="0.35">
      <c r="A3382"/>
    </row>
    <row r="3383" spans="1:1" x14ac:dyDescent="0.35">
      <c r="A3383"/>
    </row>
    <row r="3384" spans="1:1" x14ac:dyDescent="0.35">
      <c r="A3384"/>
    </row>
    <row r="3385" spans="1:1" x14ac:dyDescent="0.35">
      <c r="A3385"/>
    </row>
    <row r="3386" spans="1:1" x14ac:dyDescent="0.35">
      <c r="A3386"/>
    </row>
    <row r="3387" spans="1:1" x14ac:dyDescent="0.35">
      <c r="A3387"/>
    </row>
    <row r="3388" spans="1:1" x14ac:dyDescent="0.35">
      <c r="A3388"/>
    </row>
    <row r="3389" spans="1:1" x14ac:dyDescent="0.35">
      <c r="A3389"/>
    </row>
    <row r="3390" spans="1:1" x14ac:dyDescent="0.35">
      <c r="A3390"/>
    </row>
    <row r="3391" spans="1:1" x14ac:dyDescent="0.35">
      <c r="A3391"/>
    </row>
    <row r="3392" spans="1:1" x14ac:dyDescent="0.35">
      <c r="A3392"/>
    </row>
    <row r="3393" spans="1:1" x14ac:dyDescent="0.35">
      <c r="A3393"/>
    </row>
    <row r="3394" spans="1:1" x14ac:dyDescent="0.35">
      <c r="A3394"/>
    </row>
    <row r="3395" spans="1:1" x14ac:dyDescent="0.35">
      <c r="A3395"/>
    </row>
    <row r="3396" spans="1:1" x14ac:dyDescent="0.35">
      <c r="A3396"/>
    </row>
    <row r="3397" spans="1:1" x14ac:dyDescent="0.35">
      <c r="A3397"/>
    </row>
    <row r="3398" spans="1:1" x14ac:dyDescent="0.35">
      <c r="A3398"/>
    </row>
    <row r="3399" spans="1:1" x14ac:dyDescent="0.35">
      <c r="A3399"/>
    </row>
    <row r="3400" spans="1:1" x14ac:dyDescent="0.35">
      <c r="A3400"/>
    </row>
    <row r="3401" spans="1:1" x14ac:dyDescent="0.35">
      <c r="A3401"/>
    </row>
    <row r="3402" spans="1:1" x14ac:dyDescent="0.35">
      <c r="A3402"/>
    </row>
    <row r="3403" spans="1:1" x14ac:dyDescent="0.35">
      <c r="A3403"/>
    </row>
    <row r="3404" spans="1:1" x14ac:dyDescent="0.35">
      <c r="A3404"/>
    </row>
    <row r="3405" spans="1:1" x14ac:dyDescent="0.35">
      <c r="A3405"/>
    </row>
    <row r="3406" spans="1:1" x14ac:dyDescent="0.35">
      <c r="A3406"/>
    </row>
    <row r="3407" spans="1:1" x14ac:dyDescent="0.35">
      <c r="A3407"/>
    </row>
    <row r="3408" spans="1:1" x14ac:dyDescent="0.35">
      <c r="A3408"/>
    </row>
    <row r="3409" spans="1:1" x14ac:dyDescent="0.35">
      <c r="A3409"/>
    </row>
    <row r="3410" spans="1:1" x14ac:dyDescent="0.35">
      <c r="A3410"/>
    </row>
    <row r="3411" spans="1:1" x14ac:dyDescent="0.35">
      <c r="A3411"/>
    </row>
    <row r="3412" spans="1:1" x14ac:dyDescent="0.35">
      <c r="A3412"/>
    </row>
    <row r="3413" spans="1:1" x14ac:dyDescent="0.35">
      <c r="A3413"/>
    </row>
    <row r="3414" spans="1:1" x14ac:dyDescent="0.35">
      <c r="A3414"/>
    </row>
    <row r="3415" spans="1:1" x14ac:dyDescent="0.35">
      <c r="A3415"/>
    </row>
    <row r="3416" spans="1:1" x14ac:dyDescent="0.35">
      <c r="A3416"/>
    </row>
    <row r="3417" spans="1:1" x14ac:dyDescent="0.35">
      <c r="A3417"/>
    </row>
    <row r="3418" spans="1:1" x14ac:dyDescent="0.35">
      <c r="A3418"/>
    </row>
    <row r="3419" spans="1:1" x14ac:dyDescent="0.35">
      <c r="A3419"/>
    </row>
    <row r="3420" spans="1:1" x14ac:dyDescent="0.35">
      <c r="A3420"/>
    </row>
    <row r="3421" spans="1:1" x14ac:dyDescent="0.35">
      <c r="A3421"/>
    </row>
    <row r="3422" spans="1:1" x14ac:dyDescent="0.35">
      <c r="A3422"/>
    </row>
    <row r="3423" spans="1:1" x14ac:dyDescent="0.35">
      <c r="A3423"/>
    </row>
    <row r="3424" spans="1:1" x14ac:dyDescent="0.35">
      <c r="A3424"/>
    </row>
    <row r="3425" spans="1:1" x14ac:dyDescent="0.35">
      <c r="A3425"/>
    </row>
    <row r="3426" spans="1:1" x14ac:dyDescent="0.35">
      <c r="A3426"/>
    </row>
    <row r="3427" spans="1:1" x14ac:dyDescent="0.35">
      <c r="A3427"/>
    </row>
    <row r="3428" spans="1:1" x14ac:dyDescent="0.35">
      <c r="A3428"/>
    </row>
    <row r="3429" spans="1:1" x14ac:dyDescent="0.35">
      <c r="A3429"/>
    </row>
    <row r="3430" spans="1:1" x14ac:dyDescent="0.35">
      <c r="A3430"/>
    </row>
    <row r="3431" spans="1:1" x14ac:dyDescent="0.35">
      <c r="A3431"/>
    </row>
    <row r="3432" spans="1:1" x14ac:dyDescent="0.35">
      <c r="A3432"/>
    </row>
    <row r="3433" spans="1:1" x14ac:dyDescent="0.35">
      <c r="A3433"/>
    </row>
    <row r="3434" spans="1:1" x14ac:dyDescent="0.35">
      <c r="A3434"/>
    </row>
    <row r="3435" spans="1:1" x14ac:dyDescent="0.35">
      <c r="A3435"/>
    </row>
    <row r="3436" spans="1:1" x14ac:dyDescent="0.35">
      <c r="A3436"/>
    </row>
    <row r="3437" spans="1:1" x14ac:dyDescent="0.35">
      <c r="A3437"/>
    </row>
    <row r="3438" spans="1:1" x14ac:dyDescent="0.35">
      <c r="A3438"/>
    </row>
    <row r="3439" spans="1:1" x14ac:dyDescent="0.35">
      <c r="A3439"/>
    </row>
    <row r="3440" spans="1:1" x14ac:dyDescent="0.35">
      <c r="A3440"/>
    </row>
    <row r="3441" spans="1:1" x14ac:dyDescent="0.35">
      <c r="A3441"/>
    </row>
    <row r="3442" spans="1:1" x14ac:dyDescent="0.35">
      <c r="A3442"/>
    </row>
    <row r="3443" spans="1:1" x14ac:dyDescent="0.35">
      <c r="A3443"/>
    </row>
    <row r="3444" spans="1:1" x14ac:dyDescent="0.35">
      <c r="A3444"/>
    </row>
    <row r="3445" spans="1:1" x14ac:dyDescent="0.35">
      <c r="A3445"/>
    </row>
    <row r="3446" spans="1:1" x14ac:dyDescent="0.35">
      <c r="A3446"/>
    </row>
    <row r="3447" spans="1:1" x14ac:dyDescent="0.35">
      <c r="A3447"/>
    </row>
    <row r="3448" spans="1:1" x14ac:dyDescent="0.35">
      <c r="A3448"/>
    </row>
    <row r="3449" spans="1:1" x14ac:dyDescent="0.35">
      <c r="A3449"/>
    </row>
    <row r="3450" spans="1:1" x14ac:dyDescent="0.35">
      <c r="A3450"/>
    </row>
    <row r="3451" spans="1:1" x14ac:dyDescent="0.35">
      <c r="A3451"/>
    </row>
    <row r="3452" spans="1:1" x14ac:dyDescent="0.35">
      <c r="A3452"/>
    </row>
    <row r="3453" spans="1:1" x14ac:dyDescent="0.35">
      <c r="A3453"/>
    </row>
    <row r="3454" spans="1:1" x14ac:dyDescent="0.35">
      <c r="A3454"/>
    </row>
    <row r="3455" spans="1:1" x14ac:dyDescent="0.35">
      <c r="A3455"/>
    </row>
    <row r="3456" spans="1:1" x14ac:dyDescent="0.35">
      <c r="A3456"/>
    </row>
    <row r="3457" spans="1:1" x14ac:dyDescent="0.35">
      <c r="A3457"/>
    </row>
    <row r="3458" spans="1:1" x14ac:dyDescent="0.35">
      <c r="A3458"/>
    </row>
    <row r="3459" spans="1:1" x14ac:dyDescent="0.35">
      <c r="A3459"/>
    </row>
    <row r="3460" spans="1:1" x14ac:dyDescent="0.35">
      <c r="A3460"/>
    </row>
    <row r="3461" spans="1:1" x14ac:dyDescent="0.35">
      <c r="A3461"/>
    </row>
    <row r="3462" spans="1:1" x14ac:dyDescent="0.35">
      <c r="A3462"/>
    </row>
    <row r="3463" spans="1:1" x14ac:dyDescent="0.35">
      <c r="A3463"/>
    </row>
    <row r="3464" spans="1:1" x14ac:dyDescent="0.35">
      <c r="A3464"/>
    </row>
    <row r="3465" spans="1:1" x14ac:dyDescent="0.35">
      <c r="A3465"/>
    </row>
    <row r="3466" spans="1:1" x14ac:dyDescent="0.35">
      <c r="A3466"/>
    </row>
    <row r="3467" spans="1:1" x14ac:dyDescent="0.35">
      <c r="A3467"/>
    </row>
    <row r="3468" spans="1:1" x14ac:dyDescent="0.35">
      <c r="A3468"/>
    </row>
    <row r="3469" spans="1:1" x14ac:dyDescent="0.35">
      <c r="A3469"/>
    </row>
    <row r="3470" spans="1:1" x14ac:dyDescent="0.35">
      <c r="A3470"/>
    </row>
    <row r="3471" spans="1:1" x14ac:dyDescent="0.35">
      <c r="A3471"/>
    </row>
    <row r="3472" spans="1:1" x14ac:dyDescent="0.35">
      <c r="A3472"/>
    </row>
    <row r="3473" spans="1:1" x14ac:dyDescent="0.35">
      <c r="A3473"/>
    </row>
    <row r="3474" spans="1:1" x14ac:dyDescent="0.35">
      <c r="A3474"/>
    </row>
    <row r="3475" spans="1:1" x14ac:dyDescent="0.35">
      <c r="A3475"/>
    </row>
    <row r="3476" spans="1:1" x14ac:dyDescent="0.35">
      <c r="A3476"/>
    </row>
    <row r="3477" spans="1:1" x14ac:dyDescent="0.35">
      <c r="A3477"/>
    </row>
    <row r="3478" spans="1:1" x14ac:dyDescent="0.35">
      <c r="A3478"/>
    </row>
    <row r="3479" spans="1:1" x14ac:dyDescent="0.35">
      <c r="A3479"/>
    </row>
    <row r="3480" spans="1:1" x14ac:dyDescent="0.35">
      <c r="A3480"/>
    </row>
    <row r="3481" spans="1:1" x14ac:dyDescent="0.35">
      <c r="A3481"/>
    </row>
    <row r="3482" spans="1:1" x14ac:dyDescent="0.35">
      <c r="A3482"/>
    </row>
    <row r="3483" spans="1:1" x14ac:dyDescent="0.35">
      <c r="A3483"/>
    </row>
    <row r="3484" spans="1:1" x14ac:dyDescent="0.35">
      <c r="A3484"/>
    </row>
    <row r="3485" spans="1:1" x14ac:dyDescent="0.35">
      <c r="A3485"/>
    </row>
    <row r="3486" spans="1:1" x14ac:dyDescent="0.35">
      <c r="A3486"/>
    </row>
    <row r="3487" spans="1:1" x14ac:dyDescent="0.35">
      <c r="A3487"/>
    </row>
    <row r="3488" spans="1:1" x14ac:dyDescent="0.35">
      <c r="A3488"/>
    </row>
    <row r="3489" spans="1:1" x14ac:dyDescent="0.35">
      <c r="A3489"/>
    </row>
    <row r="3490" spans="1:1" x14ac:dyDescent="0.35">
      <c r="A3490"/>
    </row>
    <row r="3491" spans="1:1" x14ac:dyDescent="0.35">
      <c r="A3491"/>
    </row>
    <row r="3492" spans="1:1" x14ac:dyDescent="0.35">
      <c r="A3492"/>
    </row>
    <row r="3493" spans="1:1" x14ac:dyDescent="0.35">
      <c r="A3493"/>
    </row>
    <row r="3494" spans="1:1" x14ac:dyDescent="0.35">
      <c r="A3494"/>
    </row>
    <row r="3495" spans="1:1" x14ac:dyDescent="0.35">
      <c r="A3495"/>
    </row>
    <row r="3496" spans="1:1" x14ac:dyDescent="0.35">
      <c r="A3496"/>
    </row>
    <row r="3497" spans="1:1" x14ac:dyDescent="0.35">
      <c r="A3497"/>
    </row>
    <row r="3498" spans="1:1" x14ac:dyDescent="0.35">
      <c r="A3498"/>
    </row>
    <row r="3499" spans="1:1" x14ac:dyDescent="0.35">
      <c r="A3499"/>
    </row>
    <row r="3500" spans="1:1" x14ac:dyDescent="0.35">
      <c r="A3500"/>
    </row>
    <row r="3501" spans="1:1" x14ac:dyDescent="0.35">
      <c r="A3501"/>
    </row>
    <row r="3502" spans="1:1" x14ac:dyDescent="0.35">
      <c r="A3502"/>
    </row>
    <row r="3503" spans="1:1" x14ac:dyDescent="0.35">
      <c r="A3503"/>
    </row>
    <row r="3504" spans="1:1" x14ac:dyDescent="0.35">
      <c r="A3504"/>
    </row>
    <row r="3505" spans="1:1" x14ac:dyDescent="0.35">
      <c r="A3505"/>
    </row>
    <row r="3506" spans="1:1" x14ac:dyDescent="0.35">
      <c r="A3506"/>
    </row>
    <row r="3507" spans="1:1" x14ac:dyDescent="0.35">
      <c r="A3507"/>
    </row>
    <row r="3508" spans="1:1" x14ac:dyDescent="0.35">
      <c r="A3508"/>
    </row>
    <row r="3509" spans="1:1" x14ac:dyDescent="0.35">
      <c r="A3509"/>
    </row>
    <row r="3510" spans="1:1" x14ac:dyDescent="0.35">
      <c r="A3510"/>
    </row>
    <row r="3511" spans="1:1" x14ac:dyDescent="0.35">
      <c r="A3511"/>
    </row>
    <row r="3512" spans="1:1" x14ac:dyDescent="0.35">
      <c r="A3512"/>
    </row>
    <row r="3513" spans="1:1" x14ac:dyDescent="0.35">
      <c r="A3513"/>
    </row>
    <row r="3514" spans="1:1" x14ac:dyDescent="0.35">
      <c r="A3514"/>
    </row>
    <row r="3515" spans="1:1" x14ac:dyDescent="0.35">
      <c r="A3515"/>
    </row>
    <row r="3516" spans="1:1" x14ac:dyDescent="0.35">
      <c r="A3516"/>
    </row>
    <row r="3517" spans="1:1" x14ac:dyDescent="0.35">
      <c r="A3517"/>
    </row>
    <row r="3518" spans="1:1" x14ac:dyDescent="0.35">
      <c r="A3518"/>
    </row>
    <row r="3519" spans="1:1" x14ac:dyDescent="0.35">
      <c r="A3519"/>
    </row>
    <row r="3520" spans="1:1" x14ac:dyDescent="0.35">
      <c r="A3520"/>
    </row>
    <row r="3521" spans="1:1" x14ac:dyDescent="0.35">
      <c r="A3521"/>
    </row>
    <row r="3522" spans="1:1" x14ac:dyDescent="0.35">
      <c r="A3522"/>
    </row>
    <row r="3523" spans="1:1" x14ac:dyDescent="0.35">
      <c r="A3523"/>
    </row>
    <row r="3524" spans="1:1" x14ac:dyDescent="0.35">
      <c r="A3524"/>
    </row>
    <row r="3525" spans="1:1" x14ac:dyDescent="0.35">
      <c r="A3525"/>
    </row>
    <row r="3526" spans="1:1" x14ac:dyDescent="0.35">
      <c r="A3526"/>
    </row>
    <row r="3527" spans="1:1" x14ac:dyDescent="0.35">
      <c r="A3527"/>
    </row>
    <row r="3528" spans="1:1" x14ac:dyDescent="0.35">
      <c r="A3528"/>
    </row>
    <row r="3529" spans="1:1" x14ac:dyDescent="0.35">
      <c r="A3529"/>
    </row>
    <row r="3530" spans="1:1" x14ac:dyDescent="0.35">
      <c r="A3530"/>
    </row>
    <row r="3531" spans="1:1" x14ac:dyDescent="0.35">
      <c r="A3531"/>
    </row>
    <row r="3532" spans="1:1" x14ac:dyDescent="0.35">
      <c r="A3532"/>
    </row>
    <row r="3533" spans="1:1" x14ac:dyDescent="0.35">
      <c r="A3533"/>
    </row>
    <row r="3534" spans="1:1" x14ac:dyDescent="0.35">
      <c r="A3534"/>
    </row>
    <row r="3535" spans="1:1" x14ac:dyDescent="0.35">
      <c r="A3535"/>
    </row>
    <row r="3536" spans="1:1" x14ac:dyDescent="0.35">
      <c r="A3536"/>
    </row>
    <row r="3537" spans="1:1" x14ac:dyDescent="0.35">
      <c r="A3537"/>
    </row>
    <row r="3538" spans="1:1" x14ac:dyDescent="0.35">
      <c r="A3538"/>
    </row>
    <row r="3539" spans="1:1" x14ac:dyDescent="0.35">
      <c r="A3539"/>
    </row>
    <row r="3540" spans="1:1" x14ac:dyDescent="0.35">
      <c r="A3540"/>
    </row>
    <row r="3541" spans="1:1" x14ac:dyDescent="0.35">
      <c r="A3541"/>
    </row>
    <row r="3542" spans="1:1" x14ac:dyDescent="0.35">
      <c r="A3542"/>
    </row>
    <row r="3543" spans="1:1" x14ac:dyDescent="0.35">
      <c r="A3543"/>
    </row>
    <row r="3544" spans="1:1" x14ac:dyDescent="0.35">
      <c r="A3544"/>
    </row>
    <row r="3545" spans="1:1" x14ac:dyDescent="0.35">
      <c r="A3545"/>
    </row>
    <row r="3546" spans="1:1" x14ac:dyDescent="0.35">
      <c r="A3546"/>
    </row>
    <row r="3547" spans="1:1" x14ac:dyDescent="0.35">
      <c r="A3547"/>
    </row>
    <row r="3548" spans="1:1" x14ac:dyDescent="0.35">
      <c r="A3548"/>
    </row>
    <row r="3549" spans="1:1" x14ac:dyDescent="0.35">
      <c r="A3549"/>
    </row>
    <row r="3550" spans="1:1" x14ac:dyDescent="0.35">
      <c r="A3550"/>
    </row>
    <row r="3551" spans="1:1" x14ac:dyDescent="0.35">
      <c r="A3551"/>
    </row>
    <row r="3552" spans="1:1" x14ac:dyDescent="0.35">
      <c r="A3552"/>
    </row>
    <row r="3553" spans="1:1" x14ac:dyDescent="0.35">
      <c r="A3553"/>
    </row>
    <row r="3554" spans="1:1" x14ac:dyDescent="0.35">
      <c r="A3554"/>
    </row>
    <row r="3555" spans="1:1" x14ac:dyDescent="0.35">
      <c r="A3555"/>
    </row>
    <row r="3556" spans="1:1" x14ac:dyDescent="0.35">
      <c r="A3556"/>
    </row>
    <row r="3557" spans="1:1" x14ac:dyDescent="0.35">
      <c r="A3557"/>
    </row>
    <row r="3558" spans="1:1" x14ac:dyDescent="0.35">
      <c r="A3558"/>
    </row>
    <row r="3559" spans="1:1" x14ac:dyDescent="0.35">
      <c r="A3559"/>
    </row>
    <row r="3560" spans="1:1" x14ac:dyDescent="0.35">
      <c r="A3560"/>
    </row>
    <row r="3561" spans="1:1" x14ac:dyDescent="0.35">
      <c r="A3561"/>
    </row>
    <row r="3562" spans="1:1" x14ac:dyDescent="0.35">
      <c r="A3562"/>
    </row>
    <row r="3563" spans="1:1" x14ac:dyDescent="0.35">
      <c r="A3563"/>
    </row>
    <row r="3564" spans="1:1" x14ac:dyDescent="0.35">
      <c r="A3564"/>
    </row>
    <row r="3565" spans="1:1" x14ac:dyDescent="0.35">
      <c r="A3565"/>
    </row>
    <row r="3566" spans="1:1" x14ac:dyDescent="0.35">
      <c r="A3566"/>
    </row>
    <row r="3567" spans="1:1" x14ac:dyDescent="0.35">
      <c r="A3567"/>
    </row>
    <row r="3568" spans="1:1" x14ac:dyDescent="0.35">
      <c r="A3568"/>
    </row>
    <row r="3569" spans="1:1" x14ac:dyDescent="0.35">
      <c r="A3569"/>
    </row>
    <row r="3570" spans="1:1" x14ac:dyDescent="0.35">
      <c r="A3570"/>
    </row>
    <row r="3571" spans="1:1" x14ac:dyDescent="0.35">
      <c r="A3571"/>
    </row>
    <row r="3572" spans="1:1" x14ac:dyDescent="0.35">
      <c r="A3572"/>
    </row>
    <row r="3573" spans="1:1" x14ac:dyDescent="0.35">
      <c r="A3573"/>
    </row>
    <row r="3574" spans="1:1" x14ac:dyDescent="0.35">
      <c r="A3574"/>
    </row>
    <row r="3575" spans="1:1" x14ac:dyDescent="0.35">
      <c r="A3575"/>
    </row>
    <row r="3576" spans="1:1" x14ac:dyDescent="0.35">
      <c r="A3576"/>
    </row>
    <row r="3577" spans="1:1" x14ac:dyDescent="0.35">
      <c r="A3577"/>
    </row>
    <row r="3578" spans="1:1" x14ac:dyDescent="0.35">
      <c r="A3578"/>
    </row>
    <row r="3579" spans="1:1" x14ac:dyDescent="0.35">
      <c r="A3579"/>
    </row>
    <row r="3580" spans="1:1" x14ac:dyDescent="0.35">
      <c r="A3580"/>
    </row>
    <row r="3581" spans="1:1" x14ac:dyDescent="0.35">
      <c r="A3581"/>
    </row>
    <row r="3582" spans="1:1" x14ac:dyDescent="0.35">
      <c r="A3582"/>
    </row>
    <row r="3583" spans="1:1" x14ac:dyDescent="0.35">
      <c r="A3583"/>
    </row>
    <row r="3584" spans="1:1" x14ac:dyDescent="0.35">
      <c r="A3584"/>
    </row>
    <row r="3585" spans="1:1" x14ac:dyDescent="0.35">
      <c r="A3585"/>
    </row>
    <row r="3586" spans="1:1" x14ac:dyDescent="0.35">
      <c r="A3586"/>
    </row>
    <row r="3587" spans="1:1" x14ac:dyDescent="0.35">
      <c r="A3587"/>
    </row>
    <row r="3588" spans="1:1" x14ac:dyDescent="0.35">
      <c r="A3588"/>
    </row>
    <row r="3589" spans="1:1" x14ac:dyDescent="0.35">
      <c r="A3589"/>
    </row>
    <row r="3590" spans="1:1" x14ac:dyDescent="0.35">
      <c r="A3590"/>
    </row>
    <row r="3591" spans="1:1" x14ac:dyDescent="0.35">
      <c r="A3591"/>
    </row>
    <row r="3592" spans="1:1" x14ac:dyDescent="0.35">
      <c r="A3592"/>
    </row>
    <row r="3593" spans="1:1" x14ac:dyDescent="0.35">
      <c r="A3593"/>
    </row>
    <row r="3594" spans="1:1" x14ac:dyDescent="0.35">
      <c r="A3594"/>
    </row>
    <row r="3595" spans="1:1" x14ac:dyDescent="0.35">
      <c r="A3595"/>
    </row>
    <row r="3596" spans="1:1" x14ac:dyDescent="0.35">
      <c r="A3596"/>
    </row>
    <row r="3597" spans="1:1" x14ac:dyDescent="0.35">
      <c r="A3597"/>
    </row>
    <row r="3598" spans="1:1" x14ac:dyDescent="0.35">
      <c r="A3598"/>
    </row>
    <row r="3599" spans="1:1" x14ac:dyDescent="0.35">
      <c r="A3599"/>
    </row>
    <row r="3600" spans="1:1" x14ac:dyDescent="0.35">
      <c r="A3600"/>
    </row>
    <row r="3601" spans="1:1" x14ac:dyDescent="0.35">
      <c r="A3601"/>
    </row>
    <row r="3602" spans="1:1" x14ac:dyDescent="0.35">
      <c r="A3602"/>
    </row>
    <row r="3603" spans="1:1" x14ac:dyDescent="0.35">
      <c r="A3603"/>
    </row>
    <row r="3604" spans="1:1" x14ac:dyDescent="0.35">
      <c r="A3604"/>
    </row>
    <row r="3605" spans="1:1" x14ac:dyDescent="0.35">
      <c r="A3605"/>
    </row>
    <row r="3606" spans="1:1" x14ac:dyDescent="0.35">
      <c r="A3606"/>
    </row>
    <row r="3607" spans="1:1" x14ac:dyDescent="0.35">
      <c r="A3607"/>
    </row>
    <row r="3608" spans="1:1" x14ac:dyDescent="0.35">
      <c r="A3608"/>
    </row>
    <row r="3609" spans="1:1" x14ac:dyDescent="0.35">
      <c r="A3609"/>
    </row>
    <row r="3610" spans="1:1" x14ac:dyDescent="0.35">
      <c r="A3610"/>
    </row>
    <row r="3611" spans="1:1" x14ac:dyDescent="0.35">
      <c r="A3611"/>
    </row>
    <row r="3612" spans="1:1" x14ac:dyDescent="0.35">
      <c r="A3612"/>
    </row>
    <row r="3613" spans="1:1" x14ac:dyDescent="0.35">
      <c r="A3613"/>
    </row>
    <row r="3614" spans="1:1" x14ac:dyDescent="0.35">
      <c r="A3614"/>
    </row>
    <row r="3615" spans="1:1" x14ac:dyDescent="0.35">
      <c r="A3615"/>
    </row>
    <row r="3616" spans="1:1" x14ac:dyDescent="0.35">
      <c r="A3616"/>
    </row>
    <row r="3617" spans="1:1" x14ac:dyDescent="0.35">
      <c r="A3617"/>
    </row>
    <row r="3618" spans="1:1" x14ac:dyDescent="0.35">
      <c r="A3618"/>
    </row>
    <row r="3619" spans="1:1" x14ac:dyDescent="0.35">
      <c r="A3619"/>
    </row>
    <row r="3620" spans="1:1" x14ac:dyDescent="0.35">
      <c r="A3620"/>
    </row>
    <row r="3621" spans="1:1" x14ac:dyDescent="0.35">
      <c r="A3621"/>
    </row>
    <row r="3622" spans="1:1" x14ac:dyDescent="0.35">
      <c r="A3622"/>
    </row>
    <row r="3623" spans="1:1" x14ac:dyDescent="0.35">
      <c r="A3623"/>
    </row>
    <row r="3624" spans="1:1" x14ac:dyDescent="0.35">
      <c r="A3624"/>
    </row>
    <row r="3625" spans="1:1" x14ac:dyDescent="0.35">
      <c r="A3625"/>
    </row>
    <row r="3626" spans="1:1" x14ac:dyDescent="0.35">
      <c r="A3626"/>
    </row>
    <row r="3627" spans="1:1" x14ac:dyDescent="0.35">
      <c r="A3627"/>
    </row>
    <row r="3628" spans="1:1" x14ac:dyDescent="0.35">
      <c r="A3628"/>
    </row>
    <row r="3629" spans="1:1" x14ac:dyDescent="0.35">
      <c r="A3629"/>
    </row>
    <row r="3630" spans="1:1" x14ac:dyDescent="0.35">
      <c r="A3630"/>
    </row>
    <row r="3631" spans="1:1" x14ac:dyDescent="0.35">
      <c r="A3631"/>
    </row>
    <row r="3632" spans="1:1" x14ac:dyDescent="0.35">
      <c r="A3632"/>
    </row>
    <row r="3633" spans="1:1" x14ac:dyDescent="0.35">
      <c r="A3633"/>
    </row>
    <row r="3634" spans="1:1" x14ac:dyDescent="0.35">
      <c r="A3634"/>
    </row>
    <row r="3635" spans="1:1" x14ac:dyDescent="0.35">
      <c r="A3635"/>
    </row>
    <row r="3636" spans="1:1" x14ac:dyDescent="0.35">
      <c r="A3636"/>
    </row>
    <row r="3637" spans="1:1" x14ac:dyDescent="0.35">
      <c r="A3637"/>
    </row>
    <row r="3638" spans="1:1" x14ac:dyDescent="0.35">
      <c r="A3638"/>
    </row>
    <row r="3639" spans="1:1" x14ac:dyDescent="0.35">
      <c r="A3639"/>
    </row>
    <row r="3640" spans="1:1" x14ac:dyDescent="0.35">
      <c r="A3640"/>
    </row>
    <row r="3641" spans="1:1" x14ac:dyDescent="0.35">
      <c r="A3641"/>
    </row>
    <row r="3642" spans="1:1" x14ac:dyDescent="0.35">
      <c r="A3642"/>
    </row>
    <row r="3643" spans="1:1" x14ac:dyDescent="0.35">
      <c r="A3643"/>
    </row>
    <row r="3644" spans="1:1" x14ac:dyDescent="0.35">
      <c r="A3644"/>
    </row>
    <row r="3645" spans="1:1" x14ac:dyDescent="0.35">
      <c r="A3645"/>
    </row>
    <row r="3646" spans="1:1" x14ac:dyDescent="0.35">
      <c r="A3646"/>
    </row>
    <row r="3647" spans="1:1" x14ac:dyDescent="0.35">
      <c r="A3647"/>
    </row>
    <row r="3648" spans="1:1" x14ac:dyDescent="0.35">
      <c r="A3648"/>
    </row>
    <row r="3649" spans="1:1" x14ac:dyDescent="0.35">
      <c r="A3649"/>
    </row>
    <row r="3650" spans="1:1" x14ac:dyDescent="0.35">
      <c r="A3650"/>
    </row>
    <row r="3651" spans="1:1" x14ac:dyDescent="0.35">
      <c r="A3651"/>
    </row>
    <row r="3652" spans="1:1" x14ac:dyDescent="0.35">
      <c r="A3652"/>
    </row>
    <row r="3653" spans="1:1" x14ac:dyDescent="0.35">
      <c r="A3653"/>
    </row>
    <row r="3654" spans="1:1" x14ac:dyDescent="0.35">
      <c r="A3654"/>
    </row>
    <row r="3655" spans="1:1" x14ac:dyDescent="0.35">
      <c r="A3655"/>
    </row>
    <row r="3656" spans="1:1" x14ac:dyDescent="0.35">
      <c r="A3656"/>
    </row>
    <row r="3657" spans="1:1" x14ac:dyDescent="0.35">
      <c r="A3657"/>
    </row>
    <row r="3658" spans="1:1" x14ac:dyDescent="0.35">
      <c r="A3658"/>
    </row>
    <row r="3659" spans="1:1" x14ac:dyDescent="0.35">
      <c r="A3659"/>
    </row>
    <row r="3660" spans="1:1" x14ac:dyDescent="0.35">
      <c r="A3660"/>
    </row>
    <row r="3661" spans="1:1" x14ac:dyDescent="0.35">
      <c r="A3661"/>
    </row>
    <row r="3662" spans="1:1" x14ac:dyDescent="0.35">
      <c r="A3662"/>
    </row>
    <row r="3663" spans="1:1" x14ac:dyDescent="0.35">
      <c r="A3663"/>
    </row>
    <row r="3664" spans="1:1" x14ac:dyDescent="0.35">
      <c r="A3664"/>
    </row>
    <row r="3665" spans="1:1" x14ac:dyDescent="0.35">
      <c r="A3665"/>
    </row>
    <row r="3666" spans="1:1" x14ac:dyDescent="0.35">
      <c r="A3666"/>
    </row>
    <row r="3667" spans="1:1" x14ac:dyDescent="0.35">
      <c r="A3667"/>
    </row>
    <row r="3668" spans="1:1" x14ac:dyDescent="0.35">
      <c r="A3668"/>
    </row>
    <row r="3669" spans="1:1" x14ac:dyDescent="0.35">
      <c r="A3669"/>
    </row>
    <row r="3670" spans="1:1" x14ac:dyDescent="0.35">
      <c r="A3670"/>
    </row>
    <row r="3671" spans="1:1" x14ac:dyDescent="0.35">
      <c r="A3671"/>
    </row>
    <row r="3672" spans="1:1" x14ac:dyDescent="0.35">
      <c r="A3672"/>
    </row>
    <row r="3673" spans="1:1" x14ac:dyDescent="0.35">
      <c r="A3673"/>
    </row>
    <row r="3674" spans="1:1" x14ac:dyDescent="0.35">
      <c r="A3674"/>
    </row>
    <row r="3675" spans="1:1" x14ac:dyDescent="0.35">
      <c r="A3675"/>
    </row>
    <row r="3676" spans="1:1" x14ac:dyDescent="0.35">
      <c r="A3676"/>
    </row>
    <row r="3677" spans="1:1" x14ac:dyDescent="0.35">
      <c r="A3677"/>
    </row>
    <row r="3678" spans="1:1" x14ac:dyDescent="0.35">
      <c r="A3678"/>
    </row>
    <row r="3679" spans="1:1" x14ac:dyDescent="0.35">
      <c r="A3679"/>
    </row>
    <row r="3680" spans="1:1" x14ac:dyDescent="0.35">
      <c r="A3680"/>
    </row>
    <row r="3681" spans="1:1" x14ac:dyDescent="0.35">
      <c r="A3681"/>
    </row>
    <row r="3682" spans="1:1" x14ac:dyDescent="0.35">
      <c r="A3682"/>
    </row>
    <row r="3683" spans="1:1" x14ac:dyDescent="0.35">
      <c r="A3683"/>
    </row>
    <row r="3684" spans="1:1" x14ac:dyDescent="0.35">
      <c r="A3684"/>
    </row>
    <row r="3685" spans="1:1" x14ac:dyDescent="0.35">
      <c r="A3685"/>
    </row>
    <row r="3686" spans="1:1" x14ac:dyDescent="0.35">
      <c r="A3686"/>
    </row>
    <row r="3687" spans="1:1" x14ac:dyDescent="0.35">
      <c r="A3687"/>
    </row>
    <row r="3688" spans="1:1" x14ac:dyDescent="0.35">
      <c r="A3688"/>
    </row>
    <row r="3689" spans="1:1" x14ac:dyDescent="0.35">
      <c r="A3689"/>
    </row>
    <row r="3690" spans="1:1" x14ac:dyDescent="0.35">
      <c r="A3690"/>
    </row>
    <row r="3691" spans="1:1" x14ac:dyDescent="0.35">
      <c r="A3691"/>
    </row>
    <row r="3692" spans="1:1" x14ac:dyDescent="0.35">
      <c r="A3692"/>
    </row>
    <row r="3693" spans="1:1" x14ac:dyDescent="0.35">
      <c r="A3693"/>
    </row>
    <row r="3694" spans="1:1" x14ac:dyDescent="0.35">
      <c r="A3694"/>
    </row>
    <row r="3695" spans="1:1" x14ac:dyDescent="0.35">
      <c r="A3695"/>
    </row>
    <row r="3696" spans="1:1" x14ac:dyDescent="0.35">
      <c r="A3696"/>
    </row>
    <row r="3697" spans="1:1" x14ac:dyDescent="0.35">
      <c r="A3697"/>
    </row>
    <row r="3698" spans="1:1" x14ac:dyDescent="0.35">
      <c r="A3698"/>
    </row>
    <row r="3699" spans="1:1" x14ac:dyDescent="0.35">
      <c r="A3699"/>
    </row>
    <row r="3700" spans="1:1" x14ac:dyDescent="0.35">
      <c r="A3700"/>
    </row>
    <row r="3701" spans="1:1" x14ac:dyDescent="0.35">
      <c r="A3701"/>
    </row>
    <row r="3702" spans="1:1" x14ac:dyDescent="0.35">
      <c r="A3702"/>
    </row>
    <row r="3703" spans="1:1" x14ac:dyDescent="0.35">
      <c r="A3703"/>
    </row>
    <row r="3704" spans="1:1" x14ac:dyDescent="0.35">
      <c r="A3704"/>
    </row>
    <row r="3705" spans="1:1" x14ac:dyDescent="0.35">
      <c r="A3705"/>
    </row>
    <row r="3706" spans="1:1" x14ac:dyDescent="0.35">
      <c r="A3706"/>
    </row>
    <row r="3707" spans="1:1" x14ac:dyDescent="0.35">
      <c r="A3707"/>
    </row>
    <row r="3708" spans="1:1" x14ac:dyDescent="0.35">
      <c r="A3708"/>
    </row>
    <row r="3709" spans="1:1" x14ac:dyDescent="0.35">
      <c r="A3709"/>
    </row>
    <row r="3710" spans="1:1" x14ac:dyDescent="0.35">
      <c r="A3710"/>
    </row>
    <row r="3711" spans="1:1" x14ac:dyDescent="0.35">
      <c r="A3711"/>
    </row>
    <row r="3712" spans="1:1" x14ac:dyDescent="0.35">
      <c r="A3712"/>
    </row>
    <row r="3713" spans="1:1" x14ac:dyDescent="0.35">
      <c r="A3713"/>
    </row>
    <row r="3714" spans="1:1" x14ac:dyDescent="0.35">
      <c r="A3714"/>
    </row>
    <row r="3715" spans="1:1" x14ac:dyDescent="0.35">
      <c r="A3715"/>
    </row>
    <row r="3716" spans="1:1" x14ac:dyDescent="0.35">
      <c r="A3716"/>
    </row>
    <row r="3717" spans="1:1" x14ac:dyDescent="0.35">
      <c r="A3717"/>
    </row>
    <row r="3718" spans="1:1" x14ac:dyDescent="0.35">
      <c r="A3718"/>
    </row>
    <row r="3719" spans="1:1" x14ac:dyDescent="0.35">
      <c r="A3719"/>
    </row>
    <row r="3720" spans="1:1" x14ac:dyDescent="0.35">
      <c r="A3720"/>
    </row>
    <row r="3721" spans="1:1" x14ac:dyDescent="0.35">
      <c r="A3721"/>
    </row>
    <row r="3722" spans="1:1" x14ac:dyDescent="0.35">
      <c r="A3722"/>
    </row>
    <row r="3723" spans="1:1" x14ac:dyDescent="0.35">
      <c r="A3723"/>
    </row>
    <row r="3724" spans="1:1" x14ac:dyDescent="0.35">
      <c r="A3724"/>
    </row>
    <row r="3725" spans="1:1" x14ac:dyDescent="0.35">
      <c r="A3725"/>
    </row>
    <row r="3726" spans="1:1" x14ac:dyDescent="0.35">
      <c r="A3726"/>
    </row>
    <row r="3727" spans="1:1" x14ac:dyDescent="0.35">
      <c r="A3727"/>
    </row>
    <row r="3728" spans="1:1" x14ac:dyDescent="0.35">
      <c r="A3728"/>
    </row>
    <row r="3729" spans="1:1" x14ac:dyDescent="0.35">
      <c r="A3729"/>
    </row>
    <row r="3730" spans="1:1" x14ac:dyDescent="0.35">
      <c r="A3730"/>
    </row>
    <row r="3731" spans="1:1" x14ac:dyDescent="0.35">
      <c r="A3731"/>
    </row>
    <row r="3732" spans="1:1" x14ac:dyDescent="0.35">
      <c r="A3732"/>
    </row>
    <row r="3733" spans="1:1" x14ac:dyDescent="0.35">
      <c r="A3733"/>
    </row>
    <row r="3734" spans="1:1" x14ac:dyDescent="0.35">
      <c r="A3734"/>
    </row>
    <row r="3735" spans="1:1" x14ac:dyDescent="0.35">
      <c r="A3735"/>
    </row>
    <row r="3736" spans="1:1" x14ac:dyDescent="0.35">
      <c r="A3736"/>
    </row>
    <row r="3737" spans="1:1" x14ac:dyDescent="0.35">
      <c r="A3737"/>
    </row>
    <row r="3738" spans="1:1" x14ac:dyDescent="0.35">
      <c r="A3738"/>
    </row>
    <row r="3739" spans="1:1" x14ac:dyDescent="0.35">
      <c r="A3739"/>
    </row>
    <row r="3740" spans="1:1" x14ac:dyDescent="0.35">
      <c r="A3740"/>
    </row>
    <row r="3741" spans="1:1" x14ac:dyDescent="0.35">
      <c r="A3741"/>
    </row>
    <row r="3742" spans="1:1" x14ac:dyDescent="0.35">
      <c r="A3742"/>
    </row>
    <row r="3743" spans="1:1" x14ac:dyDescent="0.35">
      <c r="A3743"/>
    </row>
    <row r="3744" spans="1:1" x14ac:dyDescent="0.35">
      <c r="A3744"/>
    </row>
    <row r="3745" spans="1:1" x14ac:dyDescent="0.35">
      <c r="A3745"/>
    </row>
    <row r="3746" spans="1:1" x14ac:dyDescent="0.35">
      <c r="A3746"/>
    </row>
    <row r="3747" spans="1:1" x14ac:dyDescent="0.35">
      <c r="A3747"/>
    </row>
    <row r="3748" spans="1:1" x14ac:dyDescent="0.35">
      <c r="A3748"/>
    </row>
    <row r="3749" spans="1:1" x14ac:dyDescent="0.35">
      <c r="A3749"/>
    </row>
    <row r="3750" spans="1:1" x14ac:dyDescent="0.35">
      <c r="A3750"/>
    </row>
    <row r="3751" spans="1:1" x14ac:dyDescent="0.35">
      <c r="A3751"/>
    </row>
    <row r="3752" spans="1:1" x14ac:dyDescent="0.35">
      <c r="A3752"/>
    </row>
    <row r="3753" spans="1:1" x14ac:dyDescent="0.35">
      <c r="A3753"/>
    </row>
    <row r="3754" spans="1:1" x14ac:dyDescent="0.35">
      <c r="A3754"/>
    </row>
    <row r="3755" spans="1:1" x14ac:dyDescent="0.35">
      <c r="A3755"/>
    </row>
    <row r="3756" spans="1:1" x14ac:dyDescent="0.35">
      <c r="A3756"/>
    </row>
    <row r="3757" spans="1:1" x14ac:dyDescent="0.35">
      <c r="A3757"/>
    </row>
    <row r="3758" spans="1:1" x14ac:dyDescent="0.35">
      <c r="A3758"/>
    </row>
    <row r="3759" spans="1:1" x14ac:dyDescent="0.35">
      <c r="A3759"/>
    </row>
    <row r="3760" spans="1:1" x14ac:dyDescent="0.35">
      <c r="A3760"/>
    </row>
    <row r="3761" spans="1:1" x14ac:dyDescent="0.35">
      <c r="A3761"/>
    </row>
    <row r="3762" spans="1:1" x14ac:dyDescent="0.35">
      <c r="A3762"/>
    </row>
    <row r="3763" spans="1:1" x14ac:dyDescent="0.35">
      <c r="A3763"/>
    </row>
    <row r="3764" spans="1:1" x14ac:dyDescent="0.35">
      <c r="A3764"/>
    </row>
    <row r="3765" spans="1:1" x14ac:dyDescent="0.35">
      <c r="A3765"/>
    </row>
    <row r="3766" spans="1:1" x14ac:dyDescent="0.35">
      <c r="A3766"/>
    </row>
    <row r="3767" spans="1:1" x14ac:dyDescent="0.35">
      <c r="A3767"/>
    </row>
    <row r="3768" spans="1:1" x14ac:dyDescent="0.35">
      <c r="A3768"/>
    </row>
    <row r="3769" spans="1:1" x14ac:dyDescent="0.35">
      <c r="A3769"/>
    </row>
    <row r="3770" spans="1:1" x14ac:dyDescent="0.35">
      <c r="A3770"/>
    </row>
    <row r="3771" spans="1:1" x14ac:dyDescent="0.35">
      <c r="A3771"/>
    </row>
    <row r="3772" spans="1:1" x14ac:dyDescent="0.35">
      <c r="A3772"/>
    </row>
    <row r="3773" spans="1:1" x14ac:dyDescent="0.35">
      <c r="A3773"/>
    </row>
    <row r="3774" spans="1:1" x14ac:dyDescent="0.35">
      <c r="A3774"/>
    </row>
    <row r="3775" spans="1:1" x14ac:dyDescent="0.35">
      <c r="A3775"/>
    </row>
    <row r="3776" spans="1:1" x14ac:dyDescent="0.35">
      <c r="A3776"/>
    </row>
    <row r="3777" spans="1:1" x14ac:dyDescent="0.35">
      <c r="A3777"/>
    </row>
    <row r="3778" spans="1:1" x14ac:dyDescent="0.35">
      <c r="A3778"/>
    </row>
    <row r="3779" spans="1:1" x14ac:dyDescent="0.35">
      <c r="A3779"/>
    </row>
    <row r="3780" spans="1:1" x14ac:dyDescent="0.35">
      <c r="A3780"/>
    </row>
    <row r="3781" spans="1:1" x14ac:dyDescent="0.35">
      <c r="A3781"/>
    </row>
    <row r="3782" spans="1:1" x14ac:dyDescent="0.35">
      <c r="A3782"/>
    </row>
    <row r="3783" spans="1:1" x14ac:dyDescent="0.35">
      <c r="A3783"/>
    </row>
    <row r="3784" spans="1:1" x14ac:dyDescent="0.35">
      <c r="A3784"/>
    </row>
    <row r="3785" spans="1:1" x14ac:dyDescent="0.35">
      <c r="A3785"/>
    </row>
    <row r="3786" spans="1:1" x14ac:dyDescent="0.35">
      <c r="A3786"/>
    </row>
    <row r="3787" spans="1:1" x14ac:dyDescent="0.35">
      <c r="A3787"/>
    </row>
    <row r="3788" spans="1:1" x14ac:dyDescent="0.35">
      <c r="A3788"/>
    </row>
    <row r="3789" spans="1:1" x14ac:dyDescent="0.35">
      <c r="A3789"/>
    </row>
    <row r="3790" spans="1:1" x14ac:dyDescent="0.35">
      <c r="A3790"/>
    </row>
    <row r="3791" spans="1:1" x14ac:dyDescent="0.35">
      <c r="A3791"/>
    </row>
    <row r="3792" spans="1:1" x14ac:dyDescent="0.35">
      <c r="A3792"/>
    </row>
    <row r="3793" spans="1:1" x14ac:dyDescent="0.35">
      <c r="A3793"/>
    </row>
    <row r="3794" spans="1:1" x14ac:dyDescent="0.35">
      <c r="A3794"/>
    </row>
    <row r="3795" spans="1:1" x14ac:dyDescent="0.35">
      <c r="A3795"/>
    </row>
    <row r="3796" spans="1:1" x14ac:dyDescent="0.35">
      <c r="A3796"/>
    </row>
    <row r="3797" spans="1:1" x14ac:dyDescent="0.35">
      <c r="A3797"/>
    </row>
    <row r="3798" spans="1:1" x14ac:dyDescent="0.35">
      <c r="A3798"/>
    </row>
    <row r="3799" spans="1:1" x14ac:dyDescent="0.35">
      <c r="A3799"/>
    </row>
    <row r="3800" spans="1:1" x14ac:dyDescent="0.35">
      <c r="A3800"/>
    </row>
    <row r="3801" spans="1:1" x14ac:dyDescent="0.35">
      <c r="A3801"/>
    </row>
    <row r="3802" spans="1:1" x14ac:dyDescent="0.35">
      <c r="A3802"/>
    </row>
    <row r="3803" spans="1:1" x14ac:dyDescent="0.35">
      <c r="A3803"/>
    </row>
    <row r="3804" spans="1:1" x14ac:dyDescent="0.35">
      <c r="A3804"/>
    </row>
    <row r="3805" spans="1:1" x14ac:dyDescent="0.35">
      <c r="A3805"/>
    </row>
    <row r="3806" spans="1:1" x14ac:dyDescent="0.35">
      <c r="A3806"/>
    </row>
    <row r="3807" spans="1:1" x14ac:dyDescent="0.35">
      <c r="A3807"/>
    </row>
    <row r="3808" spans="1:1" x14ac:dyDescent="0.35">
      <c r="A3808"/>
    </row>
    <row r="3809" spans="1:1" x14ac:dyDescent="0.35">
      <c r="A3809"/>
    </row>
    <row r="3810" spans="1:1" x14ac:dyDescent="0.35">
      <c r="A3810"/>
    </row>
    <row r="3811" spans="1:1" x14ac:dyDescent="0.35">
      <c r="A3811"/>
    </row>
    <row r="3812" spans="1:1" x14ac:dyDescent="0.35">
      <c r="A3812"/>
    </row>
    <row r="3813" spans="1:1" x14ac:dyDescent="0.35">
      <c r="A3813"/>
    </row>
    <row r="3814" spans="1:1" x14ac:dyDescent="0.35">
      <c r="A3814"/>
    </row>
    <row r="3815" spans="1:1" x14ac:dyDescent="0.35">
      <c r="A3815"/>
    </row>
    <row r="3816" spans="1:1" x14ac:dyDescent="0.35">
      <c r="A3816"/>
    </row>
    <row r="3817" spans="1:1" x14ac:dyDescent="0.35">
      <c r="A3817"/>
    </row>
    <row r="3818" spans="1:1" x14ac:dyDescent="0.35">
      <c r="A3818"/>
    </row>
    <row r="3819" spans="1:1" x14ac:dyDescent="0.35">
      <c r="A3819"/>
    </row>
    <row r="3820" spans="1:1" x14ac:dyDescent="0.35">
      <c r="A3820"/>
    </row>
    <row r="3821" spans="1:1" x14ac:dyDescent="0.35">
      <c r="A3821"/>
    </row>
    <row r="3822" spans="1:1" x14ac:dyDescent="0.35">
      <c r="A3822"/>
    </row>
    <row r="3823" spans="1:1" x14ac:dyDescent="0.35">
      <c r="A3823"/>
    </row>
    <row r="3824" spans="1:1" x14ac:dyDescent="0.35">
      <c r="A3824"/>
    </row>
    <row r="3825" spans="1:1" x14ac:dyDescent="0.35">
      <c r="A3825"/>
    </row>
    <row r="3826" spans="1:1" x14ac:dyDescent="0.35">
      <c r="A3826"/>
    </row>
    <row r="3827" spans="1:1" x14ac:dyDescent="0.35">
      <c r="A3827"/>
    </row>
    <row r="3828" spans="1:1" x14ac:dyDescent="0.35">
      <c r="A3828"/>
    </row>
    <row r="3829" spans="1:1" x14ac:dyDescent="0.35">
      <c r="A3829"/>
    </row>
    <row r="3830" spans="1:1" x14ac:dyDescent="0.35">
      <c r="A3830"/>
    </row>
    <row r="3831" spans="1:1" x14ac:dyDescent="0.35">
      <c r="A3831"/>
    </row>
    <row r="3832" spans="1:1" x14ac:dyDescent="0.35">
      <c r="A3832"/>
    </row>
    <row r="3833" spans="1:1" x14ac:dyDescent="0.35">
      <c r="A3833"/>
    </row>
    <row r="3834" spans="1:1" x14ac:dyDescent="0.35">
      <c r="A3834"/>
    </row>
    <row r="3835" spans="1:1" x14ac:dyDescent="0.35">
      <c r="A3835"/>
    </row>
    <row r="3836" spans="1:1" x14ac:dyDescent="0.35">
      <c r="A3836"/>
    </row>
    <row r="3837" spans="1:1" x14ac:dyDescent="0.35">
      <c r="A3837"/>
    </row>
    <row r="3838" spans="1:1" x14ac:dyDescent="0.35">
      <c r="A3838"/>
    </row>
    <row r="3839" spans="1:1" x14ac:dyDescent="0.35">
      <c r="A3839"/>
    </row>
    <row r="3840" spans="1:1" x14ac:dyDescent="0.35">
      <c r="A3840"/>
    </row>
    <row r="3841" spans="1:1" x14ac:dyDescent="0.35">
      <c r="A3841"/>
    </row>
    <row r="3842" spans="1:1" x14ac:dyDescent="0.35">
      <c r="A3842"/>
    </row>
    <row r="3843" spans="1:1" x14ac:dyDescent="0.35">
      <c r="A3843"/>
    </row>
    <row r="3844" spans="1:1" x14ac:dyDescent="0.35">
      <c r="A3844"/>
    </row>
    <row r="3845" spans="1:1" x14ac:dyDescent="0.35">
      <c r="A3845"/>
    </row>
    <row r="3846" spans="1:1" x14ac:dyDescent="0.35">
      <c r="A3846"/>
    </row>
    <row r="3847" spans="1:1" x14ac:dyDescent="0.35">
      <c r="A3847"/>
    </row>
    <row r="3848" spans="1:1" x14ac:dyDescent="0.35">
      <c r="A3848"/>
    </row>
    <row r="3849" spans="1:1" x14ac:dyDescent="0.35">
      <c r="A3849"/>
    </row>
    <row r="3850" spans="1:1" x14ac:dyDescent="0.35">
      <c r="A3850"/>
    </row>
    <row r="3851" spans="1:1" x14ac:dyDescent="0.35">
      <c r="A3851"/>
    </row>
    <row r="3852" spans="1:1" x14ac:dyDescent="0.35">
      <c r="A3852"/>
    </row>
    <row r="3853" spans="1:1" x14ac:dyDescent="0.35">
      <c r="A3853"/>
    </row>
    <row r="3854" spans="1:1" x14ac:dyDescent="0.35">
      <c r="A3854"/>
    </row>
    <row r="3855" spans="1:1" x14ac:dyDescent="0.35">
      <c r="A3855"/>
    </row>
    <row r="3856" spans="1:1" x14ac:dyDescent="0.35">
      <c r="A3856"/>
    </row>
    <row r="3857" spans="1:1" x14ac:dyDescent="0.35">
      <c r="A3857"/>
    </row>
    <row r="3858" spans="1:1" x14ac:dyDescent="0.35">
      <c r="A3858"/>
    </row>
    <row r="3859" spans="1:1" x14ac:dyDescent="0.35">
      <c r="A3859"/>
    </row>
    <row r="3860" spans="1:1" x14ac:dyDescent="0.35">
      <c r="A3860"/>
    </row>
    <row r="3861" spans="1:1" x14ac:dyDescent="0.35">
      <c r="A3861"/>
    </row>
    <row r="3862" spans="1:1" x14ac:dyDescent="0.35">
      <c r="A3862"/>
    </row>
    <row r="3863" spans="1:1" x14ac:dyDescent="0.35">
      <c r="A3863"/>
    </row>
    <row r="3864" spans="1:1" x14ac:dyDescent="0.35">
      <c r="A3864"/>
    </row>
    <row r="3865" spans="1:1" x14ac:dyDescent="0.35">
      <c r="A3865"/>
    </row>
    <row r="3866" spans="1:1" x14ac:dyDescent="0.35">
      <c r="A3866"/>
    </row>
    <row r="3867" spans="1:1" x14ac:dyDescent="0.35">
      <c r="A3867"/>
    </row>
    <row r="3868" spans="1:1" x14ac:dyDescent="0.35">
      <c r="A3868"/>
    </row>
    <row r="3869" spans="1:1" x14ac:dyDescent="0.35">
      <c r="A3869"/>
    </row>
    <row r="3870" spans="1:1" x14ac:dyDescent="0.35">
      <c r="A3870"/>
    </row>
    <row r="3871" spans="1:1" x14ac:dyDescent="0.35">
      <c r="A3871"/>
    </row>
    <row r="3872" spans="1:1" x14ac:dyDescent="0.35">
      <c r="A3872"/>
    </row>
    <row r="3873" spans="1:1" x14ac:dyDescent="0.35">
      <c r="A3873"/>
    </row>
    <row r="3874" spans="1:1" x14ac:dyDescent="0.35">
      <c r="A3874"/>
    </row>
    <row r="3875" spans="1:1" x14ac:dyDescent="0.35">
      <c r="A3875"/>
    </row>
    <row r="3876" spans="1:1" x14ac:dyDescent="0.35">
      <c r="A3876"/>
    </row>
    <row r="3877" spans="1:1" x14ac:dyDescent="0.35">
      <c r="A3877"/>
    </row>
    <row r="3878" spans="1:1" x14ac:dyDescent="0.35">
      <c r="A3878"/>
    </row>
    <row r="3879" spans="1:1" x14ac:dyDescent="0.35">
      <c r="A3879"/>
    </row>
    <row r="3880" spans="1:1" x14ac:dyDescent="0.35">
      <c r="A3880"/>
    </row>
    <row r="3881" spans="1:1" x14ac:dyDescent="0.35">
      <c r="A3881"/>
    </row>
    <row r="3882" spans="1:1" x14ac:dyDescent="0.35">
      <c r="A3882"/>
    </row>
    <row r="3883" spans="1:1" x14ac:dyDescent="0.35">
      <c r="A3883"/>
    </row>
    <row r="3884" spans="1:1" x14ac:dyDescent="0.35">
      <c r="A3884"/>
    </row>
    <row r="3885" spans="1:1" x14ac:dyDescent="0.35">
      <c r="A3885"/>
    </row>
    <row r="3886" spans="1:1" x14ac:dyDescent="0.35">
      <c r="A3886"/>
    </row>
    <row r="3887" spans="1:1" x14ac:dyDescent="0.35">
      <c r="A3887"/>
    </row>
    <row r="3888" spans="1:1" x14ac:dyDescent="0.35">
      <c r="A3888"/>
    </row>
    <row r="3889" spans="1:1" x14ac:dyDescent="0.35">
      <c r="A3889"/>
    </row>
    <row r="3890" spans="1:1" x14ac:dyDescent="0.35">
      <c r="A3890"/>
    </row>
    <row r="3891" spans="1:1" x14ac:dyDescent="0.35">
      <c r="A3891"/>
    </row>
    <row r="3892" spans="1:1" x14ac:dyDescent="0.35">
      <c r="A3892"/>
    </row>
    <row r="3893" spans="1:1" x14ac:dyDescent="0.35">
      <c r="A3893"/>
    </row>
    <row r="3894" spans="1:1" x14ac:dyDescent="0.35">
      <c r="A3894"/>
    </row>
    <row r="3895" spans="1:1" x14ac:dyDescent="0.35">
      <c r="A3895"/>
    </row>
    <row r="3896" spans="1:1" x14ac:dyDescent="0.35">
      <c r="A3896"/>
    </row>
    <row r="3897" spans="1:1" x14ac:dyDescent="0.35">
      <c r="A3897"/>
    </row>
    <row r="3898" spans="1:1" x14ac:dyDescent="0.35">
      <c r="A3898"/>
    </row>
    <row r="3899" spans="1:1" x14ac:dyDescent="0.35">
      <c r="A3899"/>
    </row>
    <row r="3900" spans="1:1" x14ac:dyDescent="0.35">
      <c r="A3900"/>
    </row>
    <row r="3901" spans="1:1" x14ac:dyDescent="0.35">
      <c r="A3901"/>
    </row>
    <row r="3902" spans="1:1" x14ac:dyDescent="0.35">
      <c r="A3902"/>
    </row>
    <row r="3903" spans="1:1" x14ac:dyDescent="0.35">
      <c r="A3903"/>
    </row>
    <row r="3904" spans="1:1" x14ac:dyDescent="0.35">
      <c r="A3904"/>
    </row>
    <row r="3905" spans="1:1" x14ac:dyDescent="0.35">
      <c r="A3905"/>
    </row>
    <row r="3906" spans="1:1" x14ac:dyDescent="0.35">
      <c r="A3906"/>
    </row>
    <row r="3907" spans="1:1" x14ac:dyDescent="0.35">
      <c r="A3907"/>
    </row>
    <row r="3908" spans="1:1" x14ac:dyDescent="0.35">
      <c r="A3908"/>
    </row>
    <row r="3909" spans="1:1" x14ac:dyDescent="0.35">
      <c r="A3909"/>
    </row>
    <row r="3910" spans="1:1" x14ac:dyDescent="0.35">
      <c r="A3910"/>
    </row>
    <row r="3911" spans="1:1" x14ac:dyDescent="0.35">
      <c r="A3911"/>
    </row>
    <row r="3912" spans="1:1" x14ac:dyDescent="0.35">
      <c r="A3912"/>
    </row>
    <row r="3913" spans="1:1" x14ac:dyDescent="0.35">
      <c r="A3913"/>
    </row>
    <row r="3914" spans="1:1" x14ac:dyDescent="0.35">
      <c r="A3914"/>
    </row>
    <row r="3915" spans="1:1" x14ac:dyDescent="0.35">
      <c r="A3915"/>
    </row>
    <row r="3916" spans="1:1" x14ac:dyDescent="0.35">
      <c r="A3916"/>
    </row>
    <row r="3917" spans="1:1" x14ac:dyDescent="0.35">
      <c r="A3917"/>
    </row>
    <row r="3918" spans="1:1" x14ac:dyDescent="0.35">
      <c r="A3918"/>
    </row>
    <row r="3919" spans="1:1" x14ac:dyDescent="0.35">
      <c r="A3919"/>
    </row>
    <row r="3920" spans="1:1" x14ac:dyDescent="0.35">
      <c r="A3920"/>
    </row>
    <row r="3921" spans="1:1" x14ac:dyDescent="0.35">
      <c r="A3921"/>
    </row>
    <row r="3922" spans="1:1" x14ac:dyDescent="0.35">
      <c r="A3922"/>
    </row>
    <row r="3923" spans="1:1" x14ac:dyDescent="0.35">
      <c r="A3923"/>
    </row>
    <row r="3924" spans="1:1" x14ac:dyDescent="0.35">
      <c r="A3924"/>
    </row>
    <row r="3925" spans="1:1" x14ac:dyDescent="0.35">
      <c r="A3925"/>
    </row>
    <row r="3926" spans="1:1" x14ac:dyDescent="0.35">
      <c r="A3926"/>
    </row>
    <row r="3927" spans="1:1" x14ac:dyDescent="0.35">
      <c r="A3927"/>
    </row>
    <row r="3928" spans="1:1" x14ac:dyDescent="0.35">
      <c r="A3928"/>
    </row>
    <row r="3929" spans="1:1" x14ac:dyDescent="0.35">
      <c r="A3929"/>
    </row>
    <row r="3930" spans="1:1" x14ac:dyDescent="0.35">
      <c r="A3930"/>
    </row>
    <row r="3931" spans="1:1" x14ac:dyDescent="0.35">
      <c r="A3931"/>
    </row>
    <row r="3932" spans="1:1" x14ac:dyDescent="0.35">
      <c r="A3932"/>
    </row>
    <row r="3933" spans="1:1" x14ac:dyDescent="0.35">
      <c r="A3933"/>
    </row>
    <row r="3934" spans="1:1" x14ac:dyDescent="0.35">
      <c r="A3934"/>
    </row>
    <row r="3935" spans="1:1" x14ac:dyDescent="0.35">
      <c r="A3935"/>
    </row>
    <row r="3936" spans="1:1" x14ac:dyDescent="0.35">
      <c r="A3936"/>
    </row>
    <row r="3937" spans="1:1" x14ac:dyDescent="0.35">
      <c r="A3937"/>
    </row>
    <row r="3938" spans="1:1" x14ac:dyDescent="0.35">
      <c r="A3938"/>
    </row>
    <row r="3939" spans="1:1" x14ac:dyDescent="0.35">
      <c r="A3939"/>
    </row>
    <row r="3940" spans="1:1" x14ac:dyDescent="0.35">
      <c r="A3940"/>
    </row>
    <row r="3941" spans="1:1" x14ac:dyDescent="0.35">
      <c r="A3941"/>
    </row>
    <row r="3942" spans="1:1" x14ac:dyDescent="0.35">
      <c r="A3942"/>
    </row>
    <row r="3943" spans="1:1" x14ac:dyDescent="0.35">
      <c r="A3943"/>
    </row>
    <row r="3944" spans="1:1" x14ac:dyDescent="0.35">
      <c r="A3944"/>
    </row>
    <row r="3945" spans="1:1" x14ac:dyDescent="0.35">
      <c r="A3945"/>
    </row>
    <row r="3946" spans="1:1" x14ac:dyDescent="0.35">
      <c r="A3946"/>
    </row>
    <row r="3947" spans="1:1" x14ac:dyDescent="0.35">
      <c r="A3947"/>
    </row>
    <row r="3948" spans="1:1" x14ac:dyDescent="0.35">
      <c r="A3948"/>
    </row>
    <row r="3949" spans="1:1" x14ac:dyDescent="0.35">
      <c r="A3949"/>
    </row>
    <row r="3950" spans="1:1" x14ac:dyDescent="0.35">
      <c r="A3950"/>
    </row>
    <row r="3951" spans="1:1" x14ac:dyDescent="0.35">
      <c r="A3951"/>
    </row>
    <row r="3952" spans="1:1" x14ac:dyDescent="0.35">
      <c r="A3952"/>
    </row>
    <row r="3953" spans="1:1" x14ac:dyDescent="0.35">
      <c r="A3953"/>
    </row>
    <row r="3954" spans="1:1" x14ac:dyDescent="0.35">
      <c r="A3954"/>
    </row>
    <row r="3955" spans="1:1" x14ac:dyDescent="0.35">
      <c r="A3955"/>
    </row>
    <row r="3956" spans="1:1" x14ac:dyDescent="0.35">
      <c r="A3956"/>
    </row>
    <row r="3957" spans="1:1" x14ac:dyDescent="0.35">
      <c r="A3957"/>
    </row>
    <row r="3958" spans="1:1" x14ac:dyDescent="0.35">
      <c r="A3958"/>
    </row>
    <row r="3959" spans="1:1" x14ac:dyDescent="0.35">
      <c r="A3959"/>
    </row>
    <row r="3960" spans="1:1" x14ac:dyDescent="0.35">
      <c r="A3960"/>
    </row>
    <row r="3961" spans="1:1" x14ac:dyDescent="0.35">
      <c r="A3961"/>
    </row>
    <row r="3962" spans="1:1" x14ac:dyDescent="0.35">
      <c r="A3962"/>
    </row>
    <row r="3963" spans="1:1" x14ac:dyDescent="0.35">
      <c r="A3963"/>
    </row>
    <row r="3964" spans="1:1" x14ac:dyDescent="0.35">
      <c r="A3964"/>
    </row>
    <row r="3965" spans="1:1" x14ac:dyDescent="0.35">
      <c r="A3965"/>
    </row>
    <row r="3966" spans="1:1" x14ac:dyDescent="0.35">
      <c r="A3966"/>
    </row>
    <row r="3967" spans="1:1" x14ac:dyDescent="0.35">
      <c r="A3967"/>
    </row>
    <row r="3968" spans="1:1" x14ac:dyDescent="0.35">
      <c r="A3968"/>
    </row>
    <row r="3969" spans="1:1" x14ac:dyDescent="0.35">
      <c r="A3969"/>
    </row>
    <row r="3970" spans="1:1" x14ac:dyDescent="0.35">
      <c r="A3970"/>
    </row>
    <row r="3971" spans="1:1" x14ac:dyDescent="0.35">
      <c r="A3971"/>
    </row>
    <row r="3972" spans="1:1" x14ac:dyDescent="0.35">
      <c r="A3972"/>
    </row>
    <row r="3973" spans="1:1" x14ac:dyDescent="0.35">
      <c r="A3973"/>
    </row>
    <row r="3974" spans="1:1" x14ac:dyDescent="0.35">
      <c r="A3974"/>
    </row>
    <row r="3975" spans="1:1" x14ac:dyDescent="0.35">
      <c r="A3975"/>
    </row>
    <row r="3976" spans="1:1" x14ac:dyDescent="0.35">
      <c r="A3976"/>
    </row>
    <row r="3977" spans="1:1" x14ac:dyDescent="0.35">
      <c r="A3977"/>
    </row>
    <row r="3978" spans="1:1" x14ac:dyDescent="0.35">
      <c r="A3978"/>
    </row>
    <row r="3979" spans="1:1" x14ac:dyDescent="0.35">
      <c r="A3979"/>
    </row>
    <row r="3980" spans="1:1" x14ac:dyDescent="0.35">
      <c r="A3980"/>
    </row>
    <row r="3981" spans="1:1" x14ac:dyDescent="0.35">
      <c r="A3981"/>
    </row>
    <row r="3982" spans="1:1" x14ac:dyDescent="0.35">
      <c r="A3982"/>
    </row>
    <row r="3983" spans="1:1" x14ac:dyDescent="0.35">
      <c r="A3983"/>
    </row>
    <row r="3984" spans="1:1" x14ac:dyDescent="0.35">
      <c r="A3984"/>
    </row>
    <row r="3985" spans="1:1" x14ac:dyDescent="0.35">
      <c r="A3985"/>
    </row>
    <row r="3986" spans="1:1" x14ac:dyDescent="0.35">
      <c r="A3986"/>
    </row>
    <row r="3987" spans="1:1" x14ac:dyDescent="0.35">
      <c r="A3987"/>
    </row>
    <row r="3988" spans="1:1" x14ac:dyDescent="0.35">
      <c r="A3988"/>
    </row>
    <row r="3989" spans="1:1" x14ac:dyDescent="0.35">
      <c r="A3989"/>
    </row>
    <row r="3990" spans="1:1" x14ac:dyDescent="0.35">
      <c r="A3990"/>
    </row>
    <row r="3991" spans="1:1" x14ac:dyDescent="0.35">
      <c r="A3991"/>
    </row>
    <row r="3992" spans="1:1" x14ac:dyDescent="0.35">
      <c r="A3992"/>
    </row>
    <row r="3993" spans="1:1" x14ac:dyDescent="0.35">
      <c r="A3993"/>
    </row>
    <row r="3994" spans="1:1" x14ac:dyDescent="0.35">
      <c r="A3994"/>
    </row>
    <row r="3995" spans="1:1" x14ac:dyDescent="0.35">
      <c r="A3995"/>
    </row>
    <row r="3996" spans="1:1" x14ac:dyDescent="0.35">
      <c r="A3996"/>
    </row>
    <row r="3997" spans="1:1" x14ac:dyDescent="0.35">
      <c r="A3997"/>
    </row>
    <row r="3998" spans="1:1" x14ac:dyDescent="0.35">
      <c r="A3998"/>
    </row>
    <row r="3999" spans="1:1" x14ac:dyDescent="0.35">
      <c r="A3999"/>
    </row>
    <row r="4000" spans="1:1" x14ac:dyDescent="0.35">
      <c r="A4000"/>
    </row>
    <row r="4001" spans="1:1" x14ac:dyDescent="0.35">
      <c r="A4001"/>
    </row>
    <row r="4002" spans="1:1" x14ac:dyDescent="0.35">
      <c r="A4002"/>
    </row>
    <row r="4003" spans="1:1" x14ac:dyDescent="0.35">
      <c r="A4003"/>
    </row>
    <row r="4004" spans="1:1" x14ac:dyDescent="0.35">
      <c r="A4004"/>
    </row>
    <row r="4005" spans="1:1" x14ac:dyDescent="0.35">
      <c r="A4005"/>
    </row>
    <row r="4006" spans="1:1" x14ac:dyDescent="0.35">
      <c r="A4006"/>
    </row>
    <row r="4007" spans="1:1" x14ac:dyDescent="0.35">
      <c r="A4007"/>
    </row>
    <row r="4008" spans="1:1" x14ac:dyDescent="0.35">
      <c r="A4008"/>
    </row>
    <row r="4009" spans="1:1" x14ac:dyDescent="0.35">
      <c r="A4009"/>
    </row>
    <row r="4010" spans="1:1" x14ac:dyDescent="0.35">
      <c r="A4010"/>
    </row>
    <row r="4011" spans="1:1" x14ac:dyDescent="0.35">
      <c r="A4011"/>
    </row>
    <row r="4012" spans="1:1" x14ac:dyDescent="0.35">
      <c r="A4012"/>
    </row>
    <row r="4013" spans="1:1" x14ac:dyDescent="0.35">
      <c r="A4013"/>
    </row>
    <row r="4014" spans="1:1" x14ac:dyDescent="0.35">
      <c r="A4014"/>
    </row>
    <row r="4015" spans="1:1" x14ac:dyDescent="0.35">
      <c r="A4015"/>
    </row>
    <row r="4016" spans="1:1" x14ac:dyDescent="0.35">
      <c r="A4016"/>
    </row>
    <row r="4017" spans="1:1" x14ac:dyDescent="0.35">
      <c r="A4017"/>
    </row>
    <row r="4018" spans="1:1" x14ac:dyDescent="0.35">
      <c r="A4018"/>
    </row>
    <row r="4019" spans="1:1" x14ac:dyDescent="0.35">
      <c r="A4019"/>
    </row>
    <row r="4020" spans="1:1" x14ac:dyDescent="0.35">
      <c r="A4020"/>
    </row>
    <row r="4021" spans="1:1" x14ac:dyDescent="0.35">
      <c r="A4021"/>
    </row>
    <row r="4022" spans="1:1" x14ac:dyDescent="0.35">
      <c r="A4022"/>
    </row>
    <row r="4023" spans="1:1" x14ac:dyDescent="0.35">
      <c r="A4023"/>
    </row>
    <row r="4024" spans="1:1" x14ac:dyDescent="0.35">
      <c r="A4024"/>
    </row>
    <row r="4025" spans="1:1" x14ac:dyDescent="0.35">
      <c r="A4025"/>
    </row>
    <row r="4026" spans="1:1" x14ac:dyDescent="0.35">
      <c r="A4026"/>
    </row>
    <row r="4027" spans="1:1" x14ac:dyDescent="0.35">
      <c r="A4027"/>
    </row>
    <row r="4028" spans="1:1" x14ac:dyDescent="0.35">
      <c r="A4028"/>
    </row>
    <row r="4029" spans="1:1" x14ac:dyDescent="0.35">
      <c r="A4029"/>
    </row>
    <row r="4030" spans="1:1" x14ac:dyDescent="0.35">
      <c r="A4030"/>
    </row>
    <row r="4031" spans="1:1" x14ac:dyDescent="0.35">
      <c r="A4031"/>
    </row>
    <row r="4032" spans="1:1" x14ac:dyDescent="0.35">
      <c r="A4032"/>
    </row>
    <row r="4033" spans="1:1" x14ac:dyDescent="0.35">
      <c r="A4033"/>
    </row>
    <row r="4034" spans="1:1" x14ac:dyDescent="0.35">
      <c r="A4034"/>
    </row>
    <row r="4035" spans="1:1" x14ac:dyDescent="0.35">
      <c r="A4035"/>
    </row>
    <row r="4036" spans="1:1" x14ac:dyDescent="0.35">
      <c r="A4036"/>
    </row>
    <row r="4037" spans="1:1" x14ac:dyDescent="0.35">
      <c r="A4037"/>
    </row>
    <row r="4038" spans="1:1" x14ac:dyDescent="0.35">
      <c r="A4038"/>
    </row>
    <row r="4039" spans="1:1" x14ac:dyDescent="0.35">
      <c r="A4039"/>
    </row>
    <row r="4040" spans="1:1" x14ac:dyDescent="0.35">
      <c r="A4040"/>
    </row>
    <row r="4041" spans="1:1" x14ac:dyDescent="0.35">
      <c r="A4041"/>
    </row>
    <row r="4042" spans="1:1" x14ac:dyDescent="0.35">
      <c r="A4042"/>
    </row>
    <row r="4043" spans="1:1" x14ac:dyDescent="0.35">
      <c r="A4043"/>
    </row>
    <row r="4044" spans="1:1" x14ac:dyDescent="0.35">
      <c r="A4044"/>
    </row>
    <row r="4045" spans="1:1" x14ac:dyDescent="0.35">
      <c r="A4045"/>
    </row>
    <row r="4046" spans="1:1" x14ac:dyDescent="0.35">
      <c r="A4046"/>
    </row>
    <row r="4047" spans="1:1" x14ac:dyDescent="0.35">
      <c r="A4047"/>
    </row>
    <row r="4048" spans="1:1" x14ac:dyDescent="0.35">
      <c r="A4048"/>
    </row>
    <row r="4049" spans="1:1" x14ac:dyDescent="0.35">
      <c r="A4049"/>
    </row>
    <row r="4050" spans="1:1" x14ac:dyDescent="0.35">
      <c r="A4050"/>
    </row>
    <row r="4051" spans="1:1" x14ac:dyDescent="0.35">
      <c r="A4051"/>
    </row>
    <row r="4052" spans="1:1" x14ac:dyDescent="0.35">
      <c r="A4052"/>
    </row>
    <row r="4053" spans="1:1" x14ac:dyDescent="0.35">
      <c r="A4053"/>
    </row>
    <row r="4054" spans="1:1" x14ac:dyDescent="0.35">
      <c r="A4054"/>
    </row>
    <row r="4055" spans="1:1" x14ac:dyDescent="0.35">
      <c r="A4055"/>
    </row>
    <row r="4056" spans="1:1" x14ac:dyDescent="0.35">
      <c r="A4056"/>
    </row>
    <row r="4057" spans="1:1" x14ac:dyDescent="0.35">
      <c r="A4057"/>
    </row>
    <row r="4058" spans="1:1" x14ac:dyDescent="0.35">
      <c r="A4058"/>
    </row>
    <row r="4059" spans="1:1" x14ac:dyDescent="0.35">
      <c r="A4059"/>
    </row>
    <row r="4060" spans="1:1" x14ac:dyDescent="0.35">
      <c r="A4060"/>
    </row>
    <row r="4061" spans="1:1" x14ac:dyDescent="0.35">
      <c r="A4061"/>
    </row>
    <row r="4062" spans="1:1" x14ac:dyDescent="0.35">
      <c r="A4062"/>
    </row>
    <row r="4063" spans="1:1" x14ac:dyDescent="0.35">
      <c r="A4063"/>
    </row>
    <row r="4064" spans="1:1" x14ac:dyDescent="0.35">
      <c r="A4064"/>
    </row>
    <row r="4065" spans="1:1" x14ac:dyDescent="0.35">
      <c r="A4065"/>
    </row>
    <row r="4066" spans="1:1" x14ac:dyDescent="0.35">
      <c r="A4066"/>
    </row>
    <row r="4067" spans="1:1" x14ac:dyDescent="0.35">
      <c r="A4067"/>
    </row>
    <row r="4068" spans="1:1" x14ac:dyDescent="0.35">
      <c r="A4068"/>
    </row>
    <row r="4069" spans="1:1" x14ac:dyDescent="0.35">
      <c r="A4069"/>
    </row>
    <row r="4070" spans="1:1" x14ac:dyDescent="0.35">
      <c r="A4070"/>
    </row>
    <row r="4071" spans="1:1" x14ac:dyDescent="0.35">
      <c r="A4071"/>
    </row>
    <row r="4072" spans="1:1" x14ac:dyDescent="0.35">
      <c r="A4072"/>
    </row>
    <row r="4073" spans="1:1" x14ac:dyDescent="0.35">
      <c r="A4073"/>
    </row>
    <row r="4074" spans="1:1" x14ac:dyDescent="0.35">
      <c r="A4074"/>
    </row>
    <row r="4075" spans="1:1" x14ac:dyDescent="0.35">
      <c r="A4075"/>
    </row>
    <row r="4076" spans="1:1" x14ac:dyDescent="0.35">
      <c r="A4076"/>
    </row>
    <row r="4077" spans="1:1" x14ac:dyDescent="0.35">
      <c r="A4077"/>
    </row>
    <row r="4078" spans="1:1" x14ac:dyDescent="0.35">
      <c r="A4078"/>
    </row>
    <row r="4079" spans="1:1" x14ac:dyDescent="0.35">
      <c r="A4079"/>
    </row>
    <row r="4080" spans="1:1" x14ac:dyDescent="0.35">
      <c r="A4080"/>
    </row>
    <row r="4081" spans="1:1" x14ac:dyDescent="0.35">
      <c r="A4081"/>
    </row>
    <row r="4082" spans="1:1" x14ac:dyDescent="0.35">
      <c r="A4082"/>
    </row>
    <row r="4083" spans="1:1" x14ac:dyDescent="0.35">
      <c r="A4083"/>
    </row>
    <row r="4084" spans="1:1" x14ac:dyDescent="0.35">
      <c r="A4084"/>
    </row>
    <row r="4085" spans="1:1" x14ac:dyDescent="0.35">
      <c r="A4085"/>
    </row>
    <row r="4086" spans="1:1" x14ac:dyDescent="0.35">
      <c r="A4086"/>
    </row>
    <row r="4087" spans="1:1" x14ac:dyDescent="0.35">
      <c r="A4087"/>
    </row>
    <row r="4088" spans="1:1" x14ac:dyDescent="0.35">
      <c r="A4088"/>
    </row>
    <row r="4089" spans="1:1" x14ac:dyDescent="0.35">
      <c r="A4089"/>
    </row>
    <row r="4090" spans="1:1" x14ac:dyDescent="0.35">
      <c r="A4090"/>
    </row>
    <row r="4091" spans="1:1" x14ac:dyDescent="0.35">
      <c r="A4091"/>
    </row>
    <row r="4092" spans="1:1" x14ac:dyDescent="0.35">
      <c r="A4092"/>
    </row>
    <row r="4093" spans="1:1" x14ac:dyDescent="0.35">
      <c r="A4093"/>
    </row>
    <row r="4094" spans="1:1" x14ac:dyDescent="0.35">
      <c r="A4094"/>
    </row>
    <row r="4095" spans="1:1" x14ac:dyDescent="0.35">
      <c r="A4095"/>
    </row>
    <row r="4096" spans="1:1" x14ac:dyDescent="0.35">
      <c r="A4096"/>
    </row>
    <row r="4097" spans="1:1" x14ac:dyDescent="0.35">
      <c r="A4097"/>
    </row>
    <row r="4098" spans="1:1" x14ac:dyDescent="0.35">
      <c r="A4098"/>
    </row>
    <row r="4099" spans="1:1" x14ac:dyDescent="0.35">
      <c r="A4099"/>
    </row>
    <row r="4100" spans="1:1" x14ac:dyDescent="0.35">
      <c r="A4100"/>
    </row>
    <row r="4101" spans="1:1" x14ac:dyDescent="0.35">
      <c r="A4101"/>
    </row>
    <row r="4102" spans="1:1" x14ac:dyDescent="0.35">
      <c r="A4102"/>
    </row>
    <row r="4103" spans="1:1" x14ac:dyDescent="0.35">
      <c r="A4103"/>
    </row>
    <row r="4104" spans="1:1" x14ac:dyDescent="0.35">
      <c r="A4104"/>
    </row>
    <row r="4105" spans="1:1" x14ac:dyDescent="0.35">
      <c r="A4105"/>
    </row>
    <row r="4106" spans="1:1" x14ac:dyDescent="0.35">
      <c r="A4106"/>
    </row>
    <row r="4107" spans="1:1" x14ac:dyDescent="0.35">
      <c r="A4107"/>
    </row>
    <row r="4108" spans="1:1" x14ac:dyDescent="0.35">
      <c r="A4108"/>
    </row>
    <row r="4109" spans="1:1" x14ac:dyDescent="0.35">
      <c r="A4109"/>
    </row>
    <row r="4110" spans="1:1" x14ac:dyDescent="0.35">
      <c r="A4110"/>
    </row>
    <row r="4111" spans="1:1" x14ac:dyDescent="0.35">
      <c r="A4111"/>
    </row>
    <row r="4112" spans="1:1" x14ac:dyDescent="0.35">
      <c r="A4112"/>
    </row>
    <row r="4113" spans="1:1" x14ac:dyDescent="0.35">
      <c r="A4113"/>
    </row>
    <row r="4114" spans="1:1" x14ac:dyDescent="0.35">
      <c r="A4114"/>
    </row>
    <row r="4115" spans="1:1" x14ac:dyDescent="0.35">
      <c r="A4115"/>
    </row>
    <row r="4116" spans="1:1" x14ac:dyDescent="0.35">
      <c r="A4116"/>
    </row>
    <row r="4117" spans="1:1" x14ac:dyDescent="0.35">
      <c r="A4117"/>
    </row>
    <row r="4118" spans="1:1" x14ac:dyDescent="0.35">
      <c r="A4118"/>
    </row>
    <row r="4119" spans="1:1" x14ac:dyDescent="0.35">
      <c r="A4119"/>
    </row>
    <row r="4120" spans="1:1" x14ac:dyDescent="0.35">
      <c r="A4120"/>
    </row>
    <row r="4121" spans="1:1" x14ac:dyDescent="0.35">
      <c r="A4121"/>
    </row>
    <row r="4122" spans="1:1" x14ac:dyDescent="0.35">
      <c r="A4122"/>
    </row>
    <row r="4123" spans="1:1" x14ac:dyDescent="0.35">
      <c r="A4123"/>
    </row>
    <row r="4124" spans="1:1" x14ac:dyDescent="0.35">
      <c r="A4124"/>
    </row>
    <row r="4125" spans="1:1" x14ac:dyDescent="0.35">
      <c r="A4125"/>
    </row>
    <row r="4126" spans="1:1" x14ac:dyDescent="0.35">
      <c r="A4126"/>
    </row>
    <row r="4127" spans="1:1" x14ac:dyDescent="0.35">
      <c r="A4127"/>
    </row>
    <row r="4128" spans="1:1" x14ac:dyDescent="0.35">
      <c r="A4128"/>
    </row>
    <row r="4129" spans="1:1" x14ac:dyDescent="0.35">
      <c r="A4129"/>
    </row>
    <row r="4130" spans="1:1" x14ac:dyDescent="0.35">
      <c r="A4130"/>
    </row>
    <row r="4131" spans="1:1" x14ac:dyDescent="0.35">
      <c r="A4131"/>
    </row>
    <row r="4132" spans="1:1" x14ac:dyDescent="0.35">
      <c r="A4132"/>
    </row>
    <row r="4133" spans="1:1" x14ac:dyDescent="0.35">
      <c r="A4133"/>
    </row>
    <row r="4134" spans="1:1" x14ac:dyDescent="0.35">
      <c r="A4134"/>
    </row>
    <row r="4135" spans="1:1" x14ac:dyDescent="0.35">
      <c r="A4135"/>
    </row>
    <row r="4136" spans="1:1" x14ac:dyDescent="0.35">
      <c r="A4136"/>
    </row>
    <row r="4137" spans="1:1" x14ac:dyDescent="0.35">
      <c r="A4137"/>
    </row>
    <row r="4138" spans="1:1" x14ac:dyDescent="0.35">
      <c r="A4138"/>
    </row>
    <row r="4139" spans="1:1" x14ac:dyDescent="0.35">
      <c r="A4139"/>
    </row>
    <row r="4140" spans="1:1" x14ac:dyDescent="0.35">
      <c r="A4140"/>
    </row>
    <row r="4141" spans="1:1" x14ac:dyDescent="0.35">
      <c r="A4141"/>
    </row>
    <row r="4142" spans="1:1" x14ac:dyDescent="0.35">
      <c r="A4142"/>
    </row>
    <row r="4143" spans="1:1" x14ac:dyDescent="0.35">
      <c r="A4143"/>
    </row>
    <row r="4144" spans="1:1" x14ac:dyDescent="0.35">
      <c r="A4144"/>
    </row>
    <row r="4145" spans="1:1" x14ac:dyDescent="0.35">
      <c r="A4145"/>
    </row>
    <row r="4146" spans="1:1" x14ac:dyDescent="0.35">
      <c r="A4146"/>
    </row>
    <row r="4147" spans="1:1" x14ac:dyDescent="0.35">
      <c r="A4147"/>
    </row>
    <row r="4148" spans="1:1" x14ac:dyDescent="0.35">
      <c r="A4148"/>
    </row>
    <row r="4149" spans="1:1" x14ac:dyDescent="0.35">
      <c r="A4149"/>
    </row>
    <row r="4150" spans="1:1" x14ac:dyDescent="0.35">
      <c r="A4150"/>
    </row>
    <row r="4151" spans="1:1" x14ac:dyDescent="0.35">
      <c r="A4151"/>
    </row>
    <row r="4152" spans="1:1" x14ac:dyDescent="0.35">
      <c r="A4152"/>
    </row>
    <row r="4153" spans="1:1" x14ac:dyDescent="0.35">
      <c r="A4153"/>
    </row>
    <row r="4154" spans="1:1" x14ac:dyDescent="0.35">
      <c r="A4154"/>
    </row>
    <row r="4155" spans="1:1" x14ac:dyDescent="0.35">
      <c r="A4155"/>
    </row>
    <row r="4156" spans="1:1" x14ac:dyDescent="0.35">
      <c r="A4156"/>
    </row>
    <row r="4157" spans="1:1" x14ac:dyDescent="0.35">
      <c r="A4157"/>
    </row>
    <row r="4158" spans="1:1" x14ac:dyDescent="0.35">
      <c r="A4158"/>
    </row>
    <row r="4159" spans="1:1" x14ac:dyDescent="0.35">
      <c r="A4159"/>
    </row>
    <row r="4160" spans="1:1" x14ac:dyDescent="0.35">
      <c r="A4160"/>
    </row>
    <row r="4161" spans="1:1" x14ac:dyDescent="0.35">
      <c r="A4161"/>
    </row>
    <row r="4162" spans="1:1" x14ac:dyDescent="0.35">
      <c r="A4162"/>
    </row>
    <row r="4163" spans="1:1" x14ac:dyDescent="0.35">
      <c r="A4163"/>
    </row>
    <row r="4164" spans="1:1" x14ac:dyDescent="0.35">
      <c r="A4164"/>
    </row>
    <row r="4165" spans="1:1" x14ac:dyDescent="0.35">
      <c r="A4165"/>
    </row>
    <row r="4166" spans="1:1" x14ac:dyDescent="0.35">
      <c r="A4166"/>
    </row>
    <row r="4167" spans="1:1" x14ac:dyDescent="0.35">
      <c r="A4167"/>
    </row>
    <row r="4168" spans="1:1" x14ac:dyDescent="0.35">
      <c r="A4168"/>
    </row>
    <row r="4169" spans="1:1" x14ac:dyDescent="0.35">
      <c r="A4169"/>
    </row>
    <row r="4170" spans="1:1" x14ac:dyDescent="0.35">
      <c r="A4170"/>
    </row>
    <row r="4171" spans="1:1" x14ac:dyDescent="0.35">
      <c r="A4171"/>
    </row>
    <row r="4172" spans="1:1" x14ac:dyDescent="0.35">
      <c r="A4172"/>
    </row>
    <row r="4173" spans="1:1" x14ac:dyDescent="0.35">
      <c r="A4173"/>
    </row>
    <row r="4174" spans="1:1" x14ac:dyDescent="0.35">
      <c r="A4174"/>
    </row>
    <row r="4175" spans="1:1" x14ac:dyDescent="0.35">
      <c r="A4175"/>
    </row>
    <row r="4176" spans="1:1" x14ac:dyDescent="0.35">
      <c r="A4176"/>
    </row>
    <row r="4177" spans="1:1" x14ac:dyDescent="0.35">
      <c r="A4177"/>
    </row>
    <row r="4178" spans="1:1" x14ac:dyDescent="0.35">
      <c r="A4178"/>
    </row>
    <row r="4179" spans="1:1" x14ac:dyDescent="0.35">
      <c r="A4179"/>
    </row>
    <row r="4180" spans="1:1" x14ac:dyDescent="0.35">
      <c r="A4180"/>
    </row>
    <row r="4181" spans="1:1" x14ac:dyDescent="0.35">
      <c r="A4181"/>
    </row>
    <row r="4182" spans="1:1" x14ac:dyDescent="0.35">
      <c r="A4182"/>
    </row>
    <row r="4183" spans="1:1" x14ac:dyDescent="0.35">
      <c r="A4183"/>
    </row>
    <row r="4184" spans="1:1" x14ac:dyDescent="0.35">
      <c r="A4184"/>
    </row>
    <row r="4185" spans="1:1" x14ac:dyDescent="0.35">
      <c r="A4185"/>
    </row>
    <row r="4186" spans="1:1" x14ac:dyDescent="0.35">
      <c r="A4186"/>
    </row>
    <row r="4187" spans="1:1" x14ac:dyDescent="0.35">
      <c r="A4187"/>
    </row>
    <row r="4188" spans="1:1" x14ac:dyDescent="0.35">
      <c r="A4188"/>
    </row>
    <row r="4189" spans="1:1" x14ac:dyDescent="0.35">
      <c r="A4189"/>
    </row>
    <row r="4190" spans="1:1" x14ac:dyDescent="0.35">
      <c r="A4190"/>
    </row>
    <row r="4191" spans="1:1" x14ac:dyDescent="0.35">
      <c r="A4191"/>
    </row>
    <row r="4192" spans="1:1" x14ac:dyDescent="0.35">
      <c r="A4192"/>
    </row>
    <row r="4193" spans="1:1" x14ac:dyDescent="0.35">
      <c r="A4193"/>
    </row>
    <row r="4194" spans="1:1" x14ac:dyDescent="0.35">
      <c r="A4194"/>
    </row>
    <row r="4195" spans="1:1" x14ac:dyDescent="0.35">
      <c r="A4195"/>
    </row>
    <row r="4196" spans="1:1" x14ac:dyDescent="0.35">
      <c r="A4196"/>
    </row>
    <row r="4197" spans="1:1" x14ac:dyDescent="0.35">
      <c r="A4197"/>
    </row>
    <row r="4198" spans="1:1" x14ac:dyDescent="0.35">
      <c r="A4198"/>
    </row>
    <row r="4199" spans="1:1" x14ac:dyDescent="0.35">
      <c r="A4199"/>
    </row>
    <row r="4200" spans="1:1" x14ac:dyDescent="0.35">
      <c r="A4200"/>
    </row>
    <row r="4201" spans="1:1" x14ac:dyDescent="0.35">
      <c r="A4201"/>
    </row>
    <row r="4202" spans="1:1" x14ac:dyDescent="0.35">
      <c r="A4202"/>
    </row>
    <row r="4203" spans="1:1" x14ac:dyDescent="0.35">
      <c r="A4203"/>
    </row>
    <row r="4204" spans="1:1" x14ac:dyDescent="0.35">
      <c r="A4204"/>
    </row>
    <row r="4205" spans="1:1" x14ac:dyDescent="0.35">
      <c r="A4205"/>
    </row>
    <row r="4206" spans="1:1" x14ac:dyDescent="0.35">
      <c r="A4206"/>
    </row>
    <row r="4207" spans="1:1" x14ac:dyDescent="0.35">
      <c r="A4207"/>
    </row>
    <row r="4208" spans="1:1" x14ac:dyDescent="0.35">
      <c r="A4208"/>
    </row>
    <row r="4209" spans="1:1" x14ac:dyDescent="0.35">
      <c r="A4209"/>
    </row>
    <row r="4210" spans="1:1" x14ac:dyDescent="0.35">
      <c r="A4210"/>
    </row>
    <row r="4211" spans="1:1" x14ac:dyDescent="0.35">
      <c r="A4211"/>
    </row>
    <row r="4212" spans="1:1" x14ac:dyDescent="0.35">
      <c r="A4212"/>
    </row>
    <row r="4213" spans="1:1" x14ac:dyDescent="0.35">
      <c r="A4213"/>
    </row>
    <row r="4214" spans="1:1" x14ac:dyDescent="0.35">
      <c r="A4214"/>
    </row>
    <row r="4215" spans="1:1" x14ac:dyDescent="0.35">
      <c r="A4215"/>
    </row>
    <row r="4216" spans="1:1" x14ac:dyDescent="0.35">
      <c r="A4216"/>
    </row>
    <row r="4217" spans="1:1" x14ac:dyDescent="0.35">
      <c r="A4217"/>
    </row>
    <row r="4218" spans="1:1" x14ac:dyDescent="0.35">
      <c r="A4218"/>
    </row>
    <row r="4219" spans="1:1" x14ac:dyDescent="0.35">
      <c r="A4219"/>
    </row>
    <row r="4220" spans="1:1" x14ac:dyDescent="0.35">
      <c r="A4220"/>
    </row>
    <row r="4221" spans="1:1" x14ac:dyDescent="0.35">
      <c r="A4221"/>
    </row>
    <row r="4222" spans="1:1" x14ac:dyDescent="0.35">
      <c r="A4222"/>
    </row>
    <row r="4223" spans="1:1" x14ac:dyDescent="0.35">
      <c r="A4223"/>
    </row>
    <row r="4224" spans="1:1" x14ac:dyDescent="0.35">
      <c r="A4224"/>
    </row>
    <row r="4225" spans="1:1" x14ac:dyDescent="0.35">
      <c r="A4225"/>
    </row>
    <row r="4226" spans="1:1" x14ac:dyDescent="0.35">
      <c r="A4226"/>
    </row>
    <row r="4227" spans="1:1" x14ac:dyDescent="0.35">
      <c r="A4227"/>
    </row>
    <row r="4228" spans="1:1" x14ac:dyDescent="0.35">
      <c r="A4228"/>
    </row>
    <row r="4229" spans="1:1" x14ac:dyDescent="0.35">
      <c r="A4229"/>
    </row>
    <row r="4230" spans="1:1" x14ac:dyDescent="0.35">
      <c r="A4230"/>
    </row>
    <row r="4231" spans="1:1" x14ac:dyDescent="0.35">
      <c r="A4231"/>
    </row>
    <row r="4232" spans="1:1" x14ac:dyDescent="0.35">
      <c r="A4232"/>
    </row>
    <row r="4233" spans="1:1" x14ac:dyDescent="0.35">
      <c r="A4233"/>
    </row>
    <row r="4234" spans="1:1" x14ac:dyDescent="0.35">
      <c r="A4234"/>
    </row>
    <row r="4235" spans="1:1" x14ac:dyDescent="0.35">
      <c r="A4235"/>
    </row>
    <row r="4236" spans="1:1" x14ac:dyDescent="0.35">
      <c r="A4236"/>
    </row>
    <row r="4237" spans="1:1" x14ac:dyDescent="0.35">
      <c r="A4237"/>
    </row>
    <row r="4238" spans="1:1" x14ac:dyDescent="0.35">
      <c r="A4238"/>
    </row>
    <row r="4239" spans="1:1" x14ac:dyDescent="0.35">
      <c r="A4239"/>
    </row>
    <row r="4240" spans="1:1" x14ac:dyDescent="0.35">
      <c r="A4240"/>
    </row>
    <row r="4241" spans="1:1" x14ac:dyDescent="0.35">
      <c r="A4241"/>
    </row>
    <row r="4242" spans="1:1" x14ac:dyDescent="0.35">
      <c r="A4242"/>
    </row>
    <row r="4243" spans="1:1" x14ac:dyDescent="0.35">
      <c r="A4243"/>
    </row>
    <row r="4244" spans="1:1" x14ac:dyDescent="0.35">
      <c r="A4244"/>
    </row>
    <row r="4245" spans="1:1" x14ac:dyDescent="0.35">
      <c r="A4245"/>
    </row>
    <row r="4246" spans="1:1" x14ac:dyDescent="0.35">
      <c r="A4246"/>
    </row>
    <row r="4247" spans="1:1" x14ac:dyDescent="0.35">
      <c r="A4247"/>
    </row>
    <row r="4248" spans="1:1" x14ac:dyDescent="0.35">
      <c r="A4248"/>
    </row>
    <row r="4249" spans="1:1" x14ac:dyDescent="0.35">
      <c r="A4249"/>
    </row>
    <row r="4250" spans="1:1" x14ac:dyDescent="0.35">
      <c r="A4250"/>
    </row>
    <row r="4251" spans="1:1" x14ac:dyDescent="0.35">
      <c r="A4251"/>
    </row>
    <row r="4252" spans="1:1" x14ac:dyDescent="0.35">
      <c r="A4252"/>
    </row>
    <row r="4253" spans="1:1" x14ac:dyDescent="0.35">
      <c r="A4253"/>
    </row>
    <row r="4254" spans="1:1" x14ac:dyDescent="0.35">
      <c r="A4254"/>
    </row>
    <row r="4255" spans="1:1" x14ac:dyDescent="0.35">
      <c r="A4255"/>
    </row>
    <row r="4256" spans="1:1" x14ac:dyDescent="0.35">
      <c r="A4256"/>
    </row>
    <row r="4257" spans="1:1" x14ac:dyDescent="0.35">
      <c r="A4257"/>
    </row>
    <row r="4258" spans="1:1" x14ac:dyDescent="0.35">
      <c r="A4258"/>
    </row>
    <row r="4259" spans="1:1" x14ac:dyDescent="0.35">
      <c r="A4259"/>
    </row>
    <row r="4260" spans="1:1" x14ac:dyDescent="0.35">
      <c r="A4260"/>
    </row>
    <row r="4261" spans="1:1" x14ac:dyDescent="0.35">
      <c r="A4261"/>
    </row>
    <row r="4262" spans="1:1" x14ac:dyDescent="0.35">
      <c r="A4262"/>
    </row>
    <row r="4263" spans="1:1" x14ac:dyDescent="0.35">
      <c r="A4263"/>
    </row>
    <row r="4264" spans="1:1" x14ac:dyDescent="0.35">
      <c r="A4264"/>
    </row>
    <row r="4265" spans="1:1" x14ac:dyDescent="0.35">
      <c r="A4265"/>
    </row>
    <row r="4266" spans="1:1" x14ac:dyDescent="0.35">
      <c r="A4266"/>
    </row>
    <row r="4267" spans="1:1" x14ac:dyDescent="0.35">
      <c r="A4267"/>
    </row>
    <row r="4268" spans="1:1" x14ac:dyDescent="0.35">
      <c r="A4268"/>
    </row>
    <row r="4269" spans="1:1" x14ac:dyDescent="0.35">
      <c r="A4269"/>
    </row>
    <row r="4270" spans="1:1" x14ac:dyDescent="0.35">
      <c r="A4270"/>
    </row>
    <row r="4271" spans="1:1" x14ac:dyDescent="0.35">
      <c r="A4271"/>
    </row>
    <row r="4272" spans="1:1" x14ac:dyDescent="0.35">
      <c r="A4272"/>
    </row>
    <row r="4273" spans="1:1" x14ac:dyDescent="0.35">
      <c r="A4273"/>
    </row>
    <row r="4274" spans="1:1" x14ac:dyDescent="0.35">
      <c r="A4274"/>
    </row>
    <row r="4275" spans="1:1" x14ac:dyDescent="0.35">
      <c r="A4275"/>
    </row>
    <row r="4276" spans="1:1" x14ac:dyDescent="0.35">
      <c r="A4276"/>
    </row>
    <row r="4277" spans="1:1" x14ac:dyDescent="0.35">
      <c r="A4277"/>
    </row>
    <row r="4278" spans="1:1" x14ac:dyDescent="0.35">
      <c r="A4278"/>
    </row>
    <row r="4279" spans="1:1" x14ac:dyDescent="0.35">
      <c r="A4279"/>
    </row>
    <row r="4280" spans="1:1" x14ac:dyDescent="0.35">
      <c r="A4280"/>
    </row>
    <row r="4281" spans="1:1" x14ac:dyDescent="0.35">
      <c r="A4281"/>
    </row>
    <row r="4282" spans="1:1" x14ac:dyDescent="0.35">
      <c r="A4282"/>
    </row>
    <row r="4283" spans="1:1" x14ac:dyDescent="0.35">
      <c r="A4283"/>
    </row>
    <row r="4284" spans="1:1" x14ac:dyDescent="0.35">
      <c r="A4284"/>
    </row>
    <row r="4285" spans="1:1" x14ac:dyDescent="0.35">
      <c r="A4285"/>
    </row>
    <row r="4286" spans="1:1" x14ac:dyDescent="0.35">
      <c r="A4286"/>
    </row>
    <row r="4287" spans="1:1" x14ac:dyDescent="0.35">
      <c r="A4287"/>
    </row>
    <row r="4288" spans="1:1" x14ac:dyDescent="0.35">
      <c r="A4288"/>
    </row>
    <row r="4289" spans="1:1" x14ac:dyDescent="0.35">
      <c r="A4289"/>
    </row>
    <row r="4290" spans="1:1" x14ac:dyDescent="0.35">
      <c r="A4290"/>
    </row>
    <row r="4291" spans="1:1" x14ac:dyDescent="0.35">
      <c r="A4291"/>
    </row>
    <row r="4292" spans="1:1" x14ac:dyDescent="0.35">
      <c r="A4292"/>
    </row>
    <row r="4293" spans="1:1" x14ac:dyDescent="0.35">
      <c r="A4293"/>
    </row>
    <row r="4294" spans="1:1" x14ac:dyDescent="0.35">
      <c r="A4294"/>
    </row>
    <row r="4295" spans="1:1" x14ac:dyDescent="0.35">
      <c r="A4295"/>
    </row>
    <row r="4296" spans="1:1" x14ac:dyDescent="0.35">
      <c r="A4296"/>
    </row>
    <row r="4297" spans="1:1" x14ac:dyDescent="0.35">
      <c r="A4297"/>
    </row>
    <row r="4298" spans="1:1" x14ac:dyDescent="0.35">
      <c r="A4298"/>
    </row>
    <row r="4299" spans="1:1" x14ac:dyDescent="0.35">
      <c r="A4299"/>
    </row>
    <row r="4300" spans="1:1" x14ac:dyDescent="0.35">
      <c r="A4300"/>
    </row>
    <row r="4301" spans="1:1" x14ac:dyDescent="0.35">
      <c r="A4301"/>
    </row>
    <row r="4302" spans="1:1" x14ac:dyDescent="0.35">
      <c r="A4302"/>
    </row>
    <row r="4303" spans="1:1" x14ac:dyDescent="0.35">
      <c r="A4303"/>
    </row>
    <row r="4304" spans="1:1" x14ac:dyDescent="0.35">
      <c r="A4304"/>
    </row>
    <row r="4305" spans="1:1" x14ac:dyDescent="0.35">
      <c r="A4305"/>
    </row>
    <row r="4306" spans="1:1" x14ac:dyDescent="0.35">
      <c r="A4306"/>
    </row>
    <row r="4307" spans="1:1" x14ac:dyDescent="0.35">
      <c r="A4307"/>
    </row>
    <row r="4308" spans="1:1" x14ac:dyDescent="0.35">
      <c r="A4308"/>
    </row>
    <row r="4309" spans="1:1" x14ac:dyDescent="0.35">
      <c r="A4309"/>
    </row>
    <row r="4310" spans="1:1" x14ac:dyDescent="0.35">
      <c r="A4310"/>
    </row>
    <row r="4311" spans="1:1" x14ac:dyDescent="0.35">
      <c r="A4311"/>
    </row>
    <row r="4312" spans="1:1" x14ac:dyDescent="0.35">
      <c r="A4312"/>
    </row>
    <row r="4313" spans="1:1" x14ac:dyDescent="0.35">
      <c r="A4313"/>
    </row>
    <row r="4314" spans="1:1" x14ac:dyDescent="0.35">
      <c r="A4314"/>
    </row>
    <row r="4315" spans="1:1" x14ac:dyDescent="0.35">
      <c r="A4315"/>
    </row>
    <row r="4316" spans="1:1" x14ac:dyDescent="0.35">
      <c r="A4316"/>
    </row>
    <row r="4317" spans="1:1" x14ac:dyDescent="0.35">
      <c r="A4317"/>
    </row>
    <row r="4318" spans="1:1" x14ac:dyDescent="0.35">
      <c r="A4318"/>
    </row>
    <row r="4319" spans="1:1" x14ac:dyDescent="0.35">
      <c r="A4319"/>
    </row>
    <row r="4320" spans="1:1" x14ac:dyDescent="0.35">
      <c r="A4320"/>
    </row>
    <row r="4321" spans="1:1" x14ac:dyDescent="0.35">
      <c r="A4321"/>
    </row>
    <row r="4322" spans="1:1" x14ac:dyDescent="0.35">
      <c r="A4322"/>
    </row>
    <row r="4323" spans="1:1" x14ac:dyDescent="0.35">
      <c r="A4323"/>
    </row>
    <row r="4324" spans="1:1" x14ac:dyDescent="0.35">
      <c r="A4324"/>
    </row>
    <row r="4325" spans="1:1" x14ac:dyDescent="0.35">
      <c r="A4325"/>
    </row>
    <row r="4326" spans="1:1" x14ac:dyDescent="0.35">
      <c r="A4326"/>
    </row>
    <row r="4327" spans="1:1" x14ac:dyDescent="0.35">
      <c r="A4327"/>
    </row>
    <row r="4328" spans="1:1" x14ac:dyDescent="0.35">
      <c r="A4328"/>
    </row>
    <row r="4329" spans="1:1" x14ac:dyDescent="0.35">
      <c r="A4329"/>
    </row>
    <row r="4330" spans="1:1" x14ac:dyDescent="0.35">
      <c r="A4330"/>
    </row>
    <row r="4331" spans="1:1" x14ac:dyDescent="0.35">
      <c r="A4331"/>
    </row>
    <row r="4332" spans="1:1" x14ac:dyDescent="0.35">
      <c r="A4332"/>
    </row>
    <row r="4333" spans="1:1" x14ac:dyDescent="0.35">
      <c r="A4333"/>
    </row>
    <row r="4334" spans="1:1" x14ac:dyDescent="0.35">
      <c r="A4334"/>
    </row>
    <row r="4335" spans="1:1" x14ac:dyDescent="0.35">
      <c r="A4335"/>
    </row>
    <row r="4336" spans="1:1" x14ac:dyDescent="0.35">
      <c r="A4336"/>
    </row>
    <row r="4337" spans="1:1" x14ac:dyDescent="0.35">
      <c r="A4337"/>
    </row>
    <row r="4338" spans="1:1" x14ac:dyDescent="0.35">
      <c r="A4338"/>
    </row>
    <row r="4339" spans="1:1" x14ac:dyDescent="0.35">
      <c r="A4339"/>
    </row>
    <row r="4340" spans="1:1" x14ac:dyDescent="0.35">
      <c r="A4340"/>
    </row>
    <row r="4341" spans="1:1" x14ac:dyDescent="0.35">
      <c r="A4341"/>
    </row>
    <row r="4342" spans="1:1" x14ac:dyDescent="0.35">
      <c r="A4342"/>
    </row>
    <row r="4343" spans="1:1" x14ac:dyDescent="0.35">
      <c r="A4343"/>
    </row>
    <row r="4344" spans="1:1" x14ac:dyDescent="0.35">
      <c r="A4344"/>
    </row>
    <row r="4345" spans="1:1" x14ac:dyDescent="0.35">
      <c r="A4345"/>
    </row>
    <row r="4346" spans="1:1" x14ac:dyDescent="0.35">
      <c r="A4346"/>
    </row>
    <row r="4347" spans="1:1" x14ac:dyDescent="0.35">
      <c r="A4347"/>
    </row>
    <row r="4348" spans="1:1" x14ac:dyDescent="0.35">
      <c r="A4348"/>
    </row>
    <row r="4349" spans="1:1" x14ac:dyDescent="0.35">
      <c r="A4349"/>
    </row>
    <row r="4350" spans="1:1" x14ac:dyDescent="0.35">
      <c r="A4350"/>
    </row>
    <row r="4351" spans="1:1" x14ac:dyDescent="0.35">
      <c r="A4351"/>
    </row>
    <row r="4352" spans="1:1" x14ac:dyDescent="0.35">
      <c r="A4352"/>
    </row>
    <row r="4353" spans="1:1" x14ac:dyDescent="0.35">
      <c r="A4353"/>
    </row>
    <row r="4354" spans="1:1" x14ac:dyDescent="0.35">
      <c r="A4354"/>
    </row>
    <row r="4355" spans="1:1" x14ac:dyDescent="0.35">
      <c r="A4355"/>
    </row>
    <row r="4356" spans="1:1" x14ac:dyDescent="0.35">
      <c r="A4356"/>
    </row>
    <row r="4357" spans="1:1" x14ac:dyDescent="0.35">
      <c r="A4357"/>
    </row>
    <row r="4358" spans="1:1" x14ac:dyDescent="0.35">
      <c r="A4358"/>
    </row>
    <row r="4359" spans="1:1" x14ac:dyDescent="0.35">
      <c r="A4359"/>
    </row>
    <row r="4360" spans="1:1" x14ac:dyDescent="0.35">
      <c r="A4360"/>
    </row>
    <row r="4361" spans="1:1" x14ac:dyDescent="0.35">
      <c r="A4361"/>
    </row>
    <row r="4362" spans="1:1" x14ac:dyDescent="0.35">
      <c r="A4362"/>
    </row>
    <row r="4363" spans="1:1" x14ac:dyDescent="0.35">
      <c r="A4363"/>
    </row>
    <row r="4364" spans="1:1" x14ac:dyDescent="0.35">
      <c r="A4364"/>
    </row>
    <row r="4365" spans="1:1" x14ac:dyDescent="0.35">
      <c r="A4365"/>
    </row>
    <row r="4366" spans="1:1" x14ac:dyDescent="0.35">
      <c r="A4366"/>
    </row>
    <row r="4367" spans="1:1" x14ac:dyDescent="0.35">
      <c r="A4367"/>
    </row>
    <row r="4368" spans="1:1" x14ac:dyDescent="0.35">
      <c r="A4368"/>
    </row>
    <row r="4369" spans="1:1" x14ac:dyDescent="0.35">
      <c r="A4369"/>
    </row>
    <row r="4370" spans="1:1" x14ac:dyDescent="0.35">
      <c r="A4370"/>
    </row>
    <row r="4371" spans="1:1" x14ac:dyDescent="0.35">
      <c r="A4371"/>
    </row>
    <row r="4372" spans="1:1" x14ac:dyDescent="0.35">
      <c r="A4372"/>
    </row>
    <row r="4373" spans="1:1" x14ac:dyDescent="0.35">
      <c r="A4373"/>
    </row>
    <row r="4374" spans="1:1" x14ac:dyDescent="0.35">
      <c r="A4374"/>
    </row>
    <row r="4375" spans="1:1" x14ac:dyDescent="0.35">
      <c r="A4375"/>
    </row>
    <row r="4376" spans="1:1" x14ac:dyDescent="0.35">
      <c r="A4376"/>
    </row>
    <row r="4377" spans="1:1" x14ac:dyDescent="0.35">
      <c r="A4377"/>
    </row>
    <row r="4378" spans="1:1" x14ac:dyDescent="0.35">
      <c r="A4378"/>
    </row>
    <row r="4379" spans="1:1" x14ac:dyDescent="0.35">
      <c r="A4379"/>
    </row>
    <row r="4380" spans="1:1" x14ac:dyDescent="0.35">
      <c r="A4380"/>
    </row>
    <row r="4381" spans="1:1" x14ac:dyDescent="0.35">
      <c r="A4381"/>
    </row>
    <row r="4382" spans="1:1" x14ac:dyDescent="0.35">
      <c r="A4382"/>
    </row>
    <row r="4383" spans="1:1" x14ac:dyDescent="0.35">
      <c r="A4383"/>
    </row>
    <row r="4384" spans="1:1" x14ac:dyDescent="0.35">
      <c r="A4384"/>
    </row>
    <row r="4385" spans="1:1" x14ac:dyDescent="0.35">
      <c r="A4385"/>
    </row>
    <row r="4386" spans="1:1" x14ac:dyDescent="0.35">
      <c r="A4386"/>
    </row>
    <row r="4387" spans="1:1" x14ac:dyDescent="0.35">
      <c r="A4387"/>
    </row>
    <row r="4388" spans="1:1" x14ac:dyDescent="0.35">
      <c r="A4388"/>
    </row>
    <row r="4389" spans="1:1" x14ac:dyDescent="0.35">
      <c r="A4389"/>
    </row>
    <row r="4390" spans="1:1" x14ac:dyDescent="0.35">
      <c r="A4390"/>
    </row>
    <row r="4391" spans="1:1" x14ac:dyDescent="0.35">
      <c r="A4391"/>
    </row>
    <row r="4392" spans="1:1" x14ac:dyDescent="0.35">
      <c r="A4392"/>
    </row>
    <row r="4393" spans="1:1" x14ac:dyDescent="0.35">
      <c r="A4393"/>
    </row>
    <row r="4394" spans="1:1" x14ac:dyDescent="0.35">
      <c r="A4394"/>
    </row>
    <row r="4395" spans="1:1" x14ac:dyDescent="0.35">
      <c r="A4395"/>
    </row>
    <row r="4396" spans="1:1" x14ac:dyDescent="0.35">
      <c r="A4396"/>
    </row>
    <row r="4397" spans="1:1" x14ac:dyDescent="0.35">
      <c r="A4397"/>
    </row>
    <row r="4398" spans="1:1" x14ac:dyDescent="0.35">
      <c r="A4398"/>
    </row>
    <row r="4399" spans="1:1" x14ac:dyDescent="0.35">
      <c r="A4399"/>
    </row>
    <row r="4400" spans="1:1" x14ac:dyDescent="0.35">
      <c r="A4400"/>
    </row>
    <row r="4401" spans="1:1" x14ac:dyDescent="0.35">
      <c r="A4401"/>
    </row>
    <row r="4402" spans="1:1" x14ac:dyDescent="0.35">
      <c r="A4402"/>
    </row>
    <row r="4403" spans="1:1" x14ac:dyDescent="0.35">
      <c r="A4403"/>
    </row>
    <row r="4404" spans="1:1" x14ac:dyDescent="0.35">
      <c r="A4404"/>
    </row>
    <row r="4405" spans="1:1" x14ac:dyDescent="0.35">
      <c r="A4405"/>
    </row>
    <row r="4406" spans="1:1" x14ac:dyDescent="0.35">
      <c r="A4406"/>
    </row>
    <row r="4407" spans="1:1" x14ac:dyDescent="0.35">
      <c r="A4407"/>
    </row>
    <row r="4408" spans="1:1" x14ac:dyDescent="0.35">
      <c r="A4408"/>
    </row>
    <row r="4409" spans="1:1" x14ac:dyDescent="0.35">
      <c r="A4409"/>
    </row>
    <row r="4410" spans="1:1" x14ac:dyDescent="0.35">
      <c r="A4410"/>
    </row>
    <row r="4411" spans="1:1" x14ac:dyDescent="0.35">
      <c r="A4411"/>
    </row>
    <row r="4412" spans="1:1" x14ac:dyDescent="0.35">
      <c r="A4412"/>
    </row>
    <row r="4413" spans="1:1" x14ac:dyDescent="0.35">
      <c r="A4413"/>
    </row>
    <row r="4414" spans="1:1" x14ac:dyDescent="0.35">
      <c r="A4414"/>
    </row>
    <row r="4415" spans="1:1" x14ac:dyDescent="0.35">
      <c r="A4415"/>
    </row>
    <row r="4416" spans="1:1" x14ac:dyDescent="0.35">
      <c r="A4416"/>
    </row>
    <row r="4417" spans="1:1" x14ac:dyDescent="0.35">
      <c r="A4417"/>
    </row>
    <row r="4418" spans="1:1" x14ac:dyDescent="0.35">
      <c r="A4418"/>
    </row>
    <row r="4419" spans="1:1" x14ac:dyDescent="0.35">
      <c r="A4419"/>
    </row>
    <row r="4420" spans="1:1" x14ac:dyDescent="0.35">
      <c r="A4420"/>
    </row>
    <row r="4421" spans="1:1" x14ac:dyDescent="0.35">
      <c r="A4421"/>
    </row>
    <row r="4422" spans="1:1" x14ac:dyDescent="0.35">
      <c r="A4422"/>
    </row>
    <row r="4423" spans="1:1" x14ac:dyDescent="0.35">
      <c r="A4423"/>
    </row>
    <row r="4424" spans="1:1" x14ac:dyDescent="0.35">
      <c r="A4424"/>
    </row>
    <row r="4425" spans="1:1" x14ac:dyDescent="0.35">
      <c r="A4425"/>
    </row>
    <row r="4426" spans="1:1" x14ac:dyDescent="0.35">
      <c r="A4426"/>
    </row>
    <row r="4427" spans="1:1" x14ac:dyDescent="0.35">
      <c r="A4427"/>
    </row>
    <row r="4428" spans="1:1" x14ac:dyDescent="0.35">
      <c r="A4428"/>
    </row>
    <row r="4429" spans="1:1" x14ac:dyDescent="0.35">
      <c r="A4429"/>
    </row>
    <row r="4430" spans="1:1" x14ac:dyDescent="0.35">
      <c r="A4430"/>
    </row>
    <row r="4431" spans="1:1" x14ac:dyDescent="0.35">
      <c r="A4431"/>
    </row>
    <row r="4432" spans="1:1" x14ac:dyDescent="0.35">
      <c r="A4432"/>
    </row>
    <row r="4433" spans="1:1" x14ac:dyDescent="0.35">
      <c r="A4433"/>
    </row>
    <row r="4434" spans="1:1" x14ac:dyDescent="0.35">
      <c r="A4434"/>
    </row>
    <row r="4435" spans="1:1" x14ac:dyDescent="0.35">
      <c r="A4435"/>
    </row>
    <row r="4436" spans="1:1" x14ac:dyDescent="0.35">
      <c r="A4436"/>
    </row>
    <row r="4437" spans="1:1" x14ac:dyDescent="0.35">
      <c r="A4437"/>
    </row>
    <row r="4438" spans="1:1" x14ac:dyDescent="0.35">
      <c r="A4438"/>
    </row>
    <row r="4439" spans="1:1" x14ac:dyDescent="0.35">
      <c r="A4439"/>
    </row>
    <row r="4440" spans="1:1" x14ac:dyDescent="0.35">
      <c r="A4440"/>
    </row>
    <row r="4441" spans="1:1" x14ac:dyDescent="0.35">
      <c r="A4441"/>
    </row>
    <row r="4442" spans="1:1" x14ac:dyDescent="0.35">
      <c r="A4442"/>
    </row>
    <row r="4443" spans="1:1" x14ac:dyDescent="0.35">
      <c r="A4443"/>
    </row>
    <row r="4444" spans="1:1" x14ac:dyDescent="0.35">
      <c r="A4444"/>
    </row>
    <row r="4445" spans="1:1" x14ac:dyDescent="0.35">
      <c r="A4445"/>
    </row>
    <row r="4446" spans="1:1" x14ac:dyDescent="0.35">
      <c r="A4446"/>
    </row>
    <row r="4447" spans="1:1" x14ac:dyDescent="0.35">
      <c r="A4447"/>
    </row>
    <row r="4448" spans="1:1" x14ac:dyDescent="0.35">
      <c r="A4448"/>
    </row>
    <row r="4449" spans="1:1" x14ac:dyDescent="0.35">
      <c r="A4449"/>
    </row>
    <row r="4450" spans="1:1" x14ac:dyDescent="0.35">
      <c r="A4450"/>
    </row>
    <row r="4451" spans="1:1" x14ac:dyDescent="0.35">
      <c r="A4451"/>
    </row>
    <row r="4452" spans="1:1" x14ac:dyDescent="0.35">
      <c r="A4452"/>
    </row>
    <row r="4453" spans="1:1" x14ac:dyDescent="0.35">
      <c r="A4453"/>
    </row>
    <row r="4454" spans="1:1" x14ac:dyDescent="0.35">
      <c r="A4454"/>
    </row>
    <row r="4455" spans="1:1" x14ac:dyDescent="0.35">
      <c r="A4455"/>
    </row>
    <row r="4456" spans="1:1" x14ac:dyDescent="0.35">
      <c r="A4456"/>
    </row>
    <row r="4457" spans="1:1" x14ac:dyDescent="0.35">
      <c r="A4457"/>
    </row>
    <row r="4458" spans="1:1" x14ac:dyDescent="0.35">
      <c r="A4458"/>
    </row>
    <row r="4459" spans="1:1" x14ac:dyDescent="0.35">
      <c r="A4459"/>
    </row>
    <row r="4460" spans="1:1" x14ac:dyDescent="0.35">
      <c r="A4460"/>
    </row>
    <row r="4461" spans="1:1" x14ac:dyDescent="0.35">
      <c r="A4461"/>
    </row>
    <row r="4462" spans="1:1" x14ac:dyDescent="0.35">
      <c r="A4462"/>
    </row>
    <row r="4463" spans="1:1" x14ac:dyDescent="0.35">
      <c r="A4463"/>
    </row>
    <row r="4464" spans="1:1" x14ac:dyDescent="0.35">
      <c r="A4464"/>
    </row>
    <row r="4465" spans="1:1" x14ac:dyDescent="0.35">
      <c r="A4465"/>
    </row>
    <row r="4466" spans="1:1" x14ac:dyDescent="0.35">
      <c r="A4466"/>
    </row>
    <row r="4467" spans="1:1" x14ac:dyDescent="0.35">
      <c r="A4467"/>
    </row>
    <row r="4468" spans="1:1" x14ac:dyDescent="0.35">
      <c r="A4468"/>
    </row>
    <row r="4469" spans="1:1" x14ac:dyDescent="0.35">
      <c r="A4469"/>
    </row>
    <row r="4470" spans="1:1" x14ac:dyDescent="0.35">
      <c r="A4470"/>
    </row>
    <row r="4471" spans="1:1" x14ac:dyDescent="0.35">
      <c r="A4471"/>
    </row>
    <row r="4472" spans="1:1" x14ac:dyDescent="0.35">
      <c r="A4472"/>
    </row>
    <row r="4473" spans="1:1" x14ac:dyDescent="0.35">
      <c r="A4473"/>
    </row>
    <row r="4474" spans="1:1" x14ac:dyDescent="0.35">
      <c r="A4474"/>
    </row>
    <row r="4475" spans="1:1" x14ac:dyDescent="0.35">
      <c r="A4475"/>
    </row>
    <row r="4476" spans="1:1" x14ac:dyDescent="0.35">
      <c r="A4476"/>
    </row>
    <row r="4477" spans="1:1" x14ac:dyDescent="0.35">
      <c r="A4477"/>
    </row>
    <row r="4478" spans="1:1" x14ac:dyDescent="0.35">
      <c r="A4478"/>
    </row>
    <row r="4479" spans="1:1" x14ac:dyDescent="0.35">
      <c r="A4479"/>
    </row>
    <row r="4480" spans="1:1" x14ac:dyDescent="0.35">
      <c r="A4480"/>
    </row>
    <row r="4481" spans="1:1" x14ac:dyDescent="0.35">
      <c r="A4481"/>
    </row>
    <row r="4482" spans="1:1" x14ac:dyDescent="0.35">
      <c r="A4482"/>
    </row>
    <row r="4483" spans="1:1" x14ac:dyDescent="0.35">
      <c r="A4483"/>
    </row>
    <row r="4484" spans="1:1" x14ac:dyDescent="0.35">
      <c r="A4484"/>
    </row>
    <row r="4485" spans="1:1" x14ac:dyDescent="0.35">
      <c r="A4485"/>
    </row>
    <row r="4486" spans="1:1" x14ac:dyDescent="0.35">
      <c r="A4486"/>
    </row>
    <row r="4487" spans="1:1" x14ac:dyDescent="0.35">
      <c r="A4487"/>
    </row>
    <row r="4488" spans="1:1" x14ac:dyDescent="0.35">
      <c r="A4488"/>
    </row>
    <row r="4489" spans="1:1" x14ac:dyDescent="0.35">
      <c r="A4489"/>
    </row>
    <row r="4490" spans="1:1" x14ac:dyDescent="0.35">
      <c r="A4490"/>
    </row>
    <row r="4491" spans="1:1" x14ac:dyDescent="0.35">
      <c r="A4491"/>
    </row>
    <row r="4492" spans="1:1" x14ac:dyDescent="0.35">
      <c r="A4492"/>
    </row>
    <row r="4493" spans="1:1" x14ac:dyDescent="0.35">
      <c r="A4493"/>
    </row>
    <row r="4494" spans="1:1" x14ac:dyDescent="0.35">
      <c r="A4494"/>
    </row>
    <row r="4495" spans="1:1" x14ac:dyDescent="0.35">
      <c r="A4495"/>
    </row>
    <row r="4496" spans="1:1" x14ac:dyDescent="0.35">
      <c r="A4496"/>
    </row>
    <row r="4497" spans="1:1" x14ac:dyDescent="0.35">
      <c r="A4497"/>
    </row>
    <row r="4498" spans="1:1" x14ac:dyDescent="0.35">
      <c r="A4498"/>
    </row>
    <row r="4499" spans="1:1" x14ac:dyDescent="0.35">
      <c r="A4499"/>
    </row>
    <row r="4500" spans="1:1" x14ac:dyDescent="0.35">
      <c r="A4500"/>
    </row>
    <row r="4501" spans="1:1" x14ac:dyDescent="0.35">
      <c r="A4501"/>
    </row>
    <row r="4502" spans="1:1" x14ac:dyDescent="0.35">
      <c r="A4502"/>
    </row>
    <row r="4503" spans="1:1" x14ac:dyDescent="0.35">
      <c r="A4503"/>
    </row>
    <row r="4504" spans="1:1" x14ac:dyDescent="0.35">
      <c r="A4504"/>
    </row>
    <row r="4505" spans="1:1" x14ac:dyDescent="0.35">
      <c r="A4505"/>
    </row>
    <row r="4506" spans="1:1" x14ac:dyDescent="0.35">
      <c r="A4506"/>
    </row>
    <row r="4507" spans="1:1" x14ac:dyDescent="0.35">
      <c r="A4507"/>
    </row>
    <row r="4508" spans="1:1" x14ac:dyDescent="0.35">
      <c r="A4508"/>
    </row>
    <row r="4509" spans="1:1" x14ac:dyDescent="0.35">
      <c r="A4509"/>
    </row>
    <row r="4510" spans="1:1" x14ac:dyDescent="0.35">
      <c r="A4510"/>
    </row>
    <row r="4511" spans="1:1" x14ac:dyDescent="0.35">
      <c r="A4511"/>
    </row>
    <row r="4512" spans="1:1" x14ac:dyDescent="0.35">
      <c r="A4512"/>
    </row>
    <row r="4513" spans="1:1" x14ac:dyDescent="0.35">
      <c r="A4513"/>
    </row>
    <row r="4514" spans="1:1" x14ac:dyDescent="0.35">
      <c r="A4514"/>
    </row>
    <row r="4515" spans="1:1" x14ac:dyDescent="0.35">
      <c r="A4515"/>
    </row>
    <row r="4516" spans="1:1" x14ac:dyDescent="0.35">
      <c r="A4516"/>
    </row>
    <row r="4517" spans="1:1" x14ac:dyDescent="0.35">
      <c r="A4517"/>
    </row>
    <row r="4518" spans="1:1" x14ac:dyDescent="0.35">
      <c r="A4518"/>
    </row>
    <row r="4519" spans="1:1" x14ac:dyDescent="0.35">
      <c r="A4519"/>
    </row>
    <row r="4520" spans="1:1" x14ac:dyDescent="0.35">
      <c r="A4520"/>
    </row>
    <row r="4521" spans="1:1" x14ac:dyDescent="0.35">
      <c r="A4521"/>
    </row>
    <row r="4522" spans="1:1" x14ac:dyDescent="0.35">
      <c r="A4522"/>
    </row>
    <row r="4523" spans="1:1" x14ac:dyDescent="0.35">
      <c r="A4523"/>
    </row>
    <row r="4524" spans="1:1" x14ac:dyDescent="0.35">
      <c r="A4524"/>
    </row>
    <row r="4525" spans="1:1" x14ac:dyDescent="0.35">
      <c r="A4525"/>
    </row>
    <row r="4526" spans="1:1" x14ac:dyDescent="0.35">
      <c r="A4526"/>
    </row>
    <row r="4527" spans="1:1" x14ac:dyDescent="0.35">
      <c r="A4527"/>
    </row>
    <row r="4528" spans="1:1" x14ac:dyDescent="0.35">
      <c r="A4528"/>
    </row>
    <row r="4529" spans="1:1" x14ac:dyDescent="0.35">
      <c r="A4529"/>
    </row>
    <row r="4530" spans="1:1" x14ac:dyDescent="0.35">
      <c r="A4530"/>
    </row>
    <row r="4531" spans="1:1" x14ac:dyDescent="0.35">
      <c r="A4531"/>
    </row>
    <row r="4532" spans="1:1" x14ac:dyDescent="0.35">
      <c r="A4532"/>
    </row>
    <row r="4533" spans="1:1" x14ac:dyDescent="0.35">
      <c r="A4533"/>
    </row>
    <row r="4534" spans="1:1" x14ac:dyDescent="0.35">
      <c r="A4534"/>
    </row>
    <row r="4535" spans="1:1" x14ac:dyDescent="0.35">
      <c r="A4535"/>
    </row>
    <row r="4536" spans="1:1" x14ac:dyDescent="0.35">
      <c r="A4536"/>
    </row>
    <row r="4537" spans="1:1" x14ac:dyDescent="0.35">
      <c r="A4537"/>
    </row>
    <row r="4538" spans="1:1" x14ac:dyDescent="0.35">
      <c r="A4538"/>
    </row>
    <row r="4539" spans="1:1" x14ac:dyDescent="0.35">
      <c r="A4539"/>
    </row>
    <row r="4540" spans="1:1" x14ac:dyDescent="0.35">
      <c r="A4540"/>
    </row>
    <row r="4541" spans="1:1" x14ac:dyDescent="0.35">
      <c r="A4541"/>
    </row>
    <row r="4542" spans="1:1" x14ac:dyDescent="0.35">
      <c r="A4542"/>
    </row>
    <row r="4543" spans="1:1" x14ac:dyDescent="0.35">
      <c r="A4543"/>
    </row>
    <row r="4544" spans="1:1" x14ac:dyDescent="0.35">
      <c r="A4544"/>
    </row>
    <row r="4545" spans="1:1" x14ac:dyDescent="0.35">
      <c r="A4545"/>
    </row>
    <row r="4546" spans="1:1" x14ac:dyDescent="0.35">
      <c r="A4546"/>
    </row>
    <row r="4547" spans="1:1" x14ac:dyDescent="0.35">
      <c r="A4547"/>
    </row>
    <row r="4548" spans="1:1" x14ac:dyDescent="0.35">
      <c r="A4548"/>
    </row>
    <row r="4549" spans="1:1" x14ac:dyDescent="0.35">
      <c r="A4549"/>
    </row>
    <row r="4550" spans="1:1" x14ac:dyDescent="0.35">
      <c r="A4550"/>
    </row>
    <row r="4551" spans="1:1" x14ac:dyDescent="0.35">
      <c r="A4551"/>
    </row>
    <row r="4552" spans="1:1" x14ac:dyDescent="0.35">
      <c r="A4552"/>
    </row>
    <row r="4553" spans="1:1" x14ac:dyDescent="0.35">
      <c r="A4553"/>
    </row>
    <row r="4554" spans="1:1" x14ac:dyDescent="0.35">
      <c r="A4554"/>
    </row>
    <row r="4555" spans="1:1" x14ac:dyDescent="0.35">
      <c r="A4555"/>
    </row>
    <row r="4556" spans="1:1" x14ac:dyDescent="0.35">
      <c r="A4556"/>
    </row>
    <row r="4557" spans="1:1" x14ac:dyDescent="0.35">
      <c r="A4557"/>
    </row>
    <row r="4558" spans="1:1" x14ac:dyDescent="0.35">
      <c r="A4558"/>
    </row>
    <row r="4559" spans="1:1" x14ac:dyDescent="0.35">
      <c r="A4559"/>
    </row>
    <row r="4560" spans="1:1" x14ac:dyDescent="0.35">
      <c r="A4560"/>
    </row>
    <row r="4561" spans="1:1" x14ac:dyDescent="0.35">
      <c r="A4561"/>
    </row>
    <row r="4562" spans="1:1" x14ac:dyDescent="0.35">
      <c r="A4562"/>
    </row>
    <row r="4563" spans="1:1" x14ac:dyDescent="0.35">
      <c r="A4563"/>
    </row>
    <row r="4564" spans="1:1" x14ac:dyDescent="0.35">
      <c r="A4564"/>
    </row>
    <row r="4565" spans="1:1" x14ac:dyDescent="0.35">
      <c r="A4565"/>
    </row>
    <row r="4566" spans="1:1" x14ac:dyDescent="0.35">
      <c r="A4566"/>
    </row>
    <row r="4567" spans="1:1" x14ac:dyDescent="0.35">
      <c r="A4567"/>
    </row>
    <row r="4568" spans="1:1" x14ac:dyDescent="0.35">
      <c r="A4568"/>
    </row>
    <row r="4569" spans="1:1" x14ac:dyDescent="0.35">
      <c r="A4569"/>
    </row>
    <row r="4570" spans="1:1" x14ac:dyDescent="0.35">
      <c r="A4570"/>
    </row>
    <row r="4571" spans="1:1" x14ac:dyDescent="0.35">
      <c r="A4571"/>
    </row>
    <row r="4572" spans="1:1" x14ac:dyDescent="0.35">
      <c r="A4572"/>
    </row>
    <row r="4573" spans="1:1" x14ac:dyDescent="0.35">
      <c r="A4573"/>
    </row>
    <row r="4574" spans="1:1" x14ac:dyDescent="0.35">
      <c r="A4574"/>
    </row>
    <row r="4575" spans="1:1" x14ac:dyDescent="0.35">
      <c r="A4575"/>
    </row>
    <row r="4576" spans="1:1" x14ac:dyDescent="0.35">
      <c r="A4576"/>
    </row>
    <row r="4577" spans="1:1" x14ac:dyDescent="0.35">
      <c r="A4577"/>
    </row>
    <row r="4578" spans="1:1" x14ac:dyDescent="0.35">
      <c r="A4578"/>
    </row>
    <row r="4579" spans="1:1" x14ac:dyDescent="0.35">
      <c r="A4579"/>
    </row>
    <row r="4580" spans="1:1" x14ac:dyDescent="0.35">
      <c r="A4580"/>
    </row>
    <row r="4581" spans="1:1" x14ac:dyDescent="0.35">
      <c r="A4581"/>
    </row>
    <row r="4582" spans="1:1" x14ac:dyDescent="0.35">
      <c r="A4582"/>
    </row>
    <row r="4583" spans="1:1" x14ac:dyDescent="0.35">
      <c r="A4583"/>
    </row>
    <row r="4584" spans="1:1" x14ac:dyDescent="0.35">
      <c r="A4584"/>
    </row>
    <row r="4585" spans="1:1" x14ac:dyDescent="0.35">
      <c r="A4585"/>
    </row>
    <row r="4586" spans="1:1" x14ac:dyDescent="0.35">
      <c r="A4586"/>
    </row>
    <row r="4587" spans="1:1" x14ac:dyDescent="0.35">
      <c r="A4587"/>
    </row>
    <row r="4588" spans="1:1" x14ac:dyDescent="0.35">
      <c r="A4588"/>
    </row>
    <row r="4589" spans="1:1" x14ac:dyDescent="0.35">
      <c r="A4589"/>
    </row>
    <row r="4590" spans="1:1" x14ac:dyDescent="0.35">
      <c r="A4590"/>
    </row>
    <row r="4591" spans="1:1" x14ac:dyDescent="0.35">
      <c r="A4591"/>
    </row>
    <row r="4592" spans="1:1" x14ac:dyDescent="0.35">
      <c r="A4592"/>
    </row>
    <row r="4593" spans="1:1" x14ac:dyDescent="0.35">
      <c r="A4593"/>
    </row>
    <row r="4594" spans="1:1" x14ac:dyDescent="0.35">
      <c r="A4594"/>
    </row>
    <row r="4595" spans="1:1" x14ac:dyDescent="0.35">
      <c r="A4595"/>
    </row>
    <row r="4596" spans="1:1" x14ac:dyDescent="0.35">
      <c r="A4596"/>
    </row>
    <row r="4597" spans="1:1" x14ac:dyDescent="0.35">
      <c r="A4597"/>
    </row>
    <row r="4598" spans="1:1" x14ac:dyDescent="0.35">
      <c r="A4598"/>
    </row>
    <row r="4599" spans="1:1" x14ac:dyDescent="0.35">
      <c r="A4599"/>
    </row>
    <row r="4600" spans="1:1" x14ac:dyDescent="0.35">
      <c r="A4600"/>
    </row>
    <row r="4601" spans="1:1" x14ac:dyDescent="0.35">
      <c r="A4601"/>
    </row>
    <row r="4602" spans="1:1" x14ac:dyDescent="0.35">
      <c r="A4602"/>
    </row>
    <row r="4603" spans="1:1" x14ac:dyDescent="0.35">
      <c r="A4603"/>
    </row>
    <row r="4604" spans="1:1" x14ac:dyDescent="0.35">
      <c r="A4604"/>
    </row>
    <row r="4605" spans="1:1" x14ac:dyDescent="0.35">
      <c r="A4605"/>
    </row>
    <row r="4606" spans="1:1" x14ac:dyDescent="0.35">
      <c r="A4606"/>
    </row>
    <row r="4607" spans="1:1" x14ac:dyDescent="0.35">
      <c r="A4607"/>
    </row>
    <row r="4608" spans="1:1" x14ac:dyDescent="0.35">
      <c r="A4608"/>
    </row>
    <row r="4609" spans="1:1" x14ac:dyDescent="0.35">
      <c r="A4609"/>
    </row>
    <row r="4610" spans="1:1" x14ac:dyDescent="0.35">
      <c r="A4610"/>
    </row>
    <row r="4611" spans="1:1" x14ac:dyDescent="0.35">
      <c r="A4611"/>
    </row>
    <row r="4612" spans="1:1" x14ac:dyDescent="0.35">
      <c r="A4612"/>
    </row>
    <row r="4613" spans="1:1" x14ac:dyDescent="0.35">
      <c r="A4613"/>
    </row>
    <row r="4614" spans="1:1" x14ac:dyDescent="0.35">
      <c r="A4614"/>
    </row>
    <row r="4615" spans="1:1" x14ac:dyDescent="0.35">
      <c r="A4615"/>
    </row>
    <row r="4616" spans="1:1" x14ac:dyDescent="0.35">
      <c r="A4616"/>
    </row>
    <row r="4617" spans="1:1" x14ac:dyDescent="0.35">
      <c r="A4617"/>
    </row>
    <row r="4618" spans="1:1" x14ac:dyDescent="0.35">
      <c r="A4618"/>
    </row>
    <row r="4619" spans="1:1" x14ac:dyDescent="0.35">
      <c r="A4619"/>
    </row>
    <row r="4620" spans="1:1" x14ac:dyDescent="0.35">
      <c r="A4620"/>
    </row>
    <row r="4621" spans="1:1" x14ac:dyDescent="0.35">
      <c r="A4621"/>
    </row>
    <row r="4622" spans="1:1" x14ac:dyDescent="0.35">
      <c r="A4622"/>
    </row>
    <row r="4623" spans="1:1" x14ac:dyDescent="0.35">
      <c r="A4623"/>
    </row>
    <row r="4624" spans="1:1" x14ac:dyDescent="0.35">
      <c r="A4624"/>
    </row>
    <row r="4625" spans="1:1" x14ac:dyDescent="0.35">
      <c r="A4625"/>
    </row>
    <row r="4626" spans="1:1" x14ac:dyDescent="0.35">
      <c r="A4626"/>
    </row>
    <row r="4627" spans="1:1" x14ac:dyDescent="0.35">
      <c r="A4627"/>
    </row>
    <row r="4628" spans="1:1" x14ac:dyDescent="0.35">
      <c r="A4628"/>
    </row>
    <row r="4629" spans="1:1" x14ac:dyDescent="0.35">
      <c r="A4629"/>
    </row>
    <row r="4630" spans="1:1" x14ac:dyDescent="0.35">
      <c r="A4630"/>
    </row>
    <row r="4631" spans="1:1" x14ac:dyDescent="0.35">
      <c r="A4631"/>
    </row>
    <row r="4632" spans="1:1" x14ac:dyDescent="0.35">
      <c r="A4632"/>
    </row>
    <row r="4633" spans="1:1" x14ac:dyDescent="0.35">
      <c r="A4633"/>
    </row>
    <row r="4634" spans="1:1" x14ac:dyDescent="0.35">
      <c r="A4634"/>
    </row>
    <row r="4635" spans="1:1" x14ac:dyDescent="0.35">
      <c r="A4635"/>
    </row>
    <row r="4636" spans="1:1" x14ac:dyDescent="0.35">
      <c r="A4636"/>
    </row>
    <row r="4637" spans="1:1" x14ac:dyDescent="0.35">
      <c r="A4637"/>
    </row>
    <row r="4638" spans="1:1" x14ac:dyDescent="0.35">
      <c r="A4638"/>
    </row>
    <row r="4639" spans="1:1" x14ac:dyDescent="0.35">
      <c r="A4639"/>
    </row>
    <row r="4640" spans="1:1" x14ac:dyDescent="0.35">
      <c r="A4640"/>
    </row>
    <row r="4641" spans="1:1" x14ac:dyDescent="0.35">
      <c r="A4641"/>
    </row>
    <row r="4642" spans="1:1" x14ac:dyDescent="0.35">
      <c r="A4642"/>
    </row>
    <row r="4643" spans="1:1" x14ac:dyDescent="0.35">
      <c r="A4643"/>
    </row>
    <row r="4644" spans="1:1" x14ac:dyDescent="0.35">
      <c r="A4644"/>
    </row>
    <row r="4645" spans="1:1" x14ac:dyDescent="0.35">
      <c r="A4645"/>
    </row>
    <row r="4646" spans="1:1" x14ac:dyDescent="0.35">
      <c r="A4646"/>
    </row>
    <row r="4647" spans="1:1" x14ac:dyDescent="0.35">
      <c r="A4647"/>
    </row>
    <row r="4648" spans="1:1" x14ac:dyDescent="0.35">
      <c r="A4648"/>
    </row>
    <row r="4649" spans="1:1" x14ac:dyDescent="0.35">
      <c r="A4649"/>
    </row>
    <row r="4650" spans="1:1" x14ac:dyDescent="0.35">
      <c r="A4650"/>
    </row>
    <row r="4651" spans="1:1" x14ac:dyDescent="0.35">
      <c r="A4651"/>
    </row>
    <row r="4652" spans="1:1" x14ac:dyDescent="0.35">
      <c r="A4652"/>
    </row>
    <row r="4653" spans="1:1" x14ac:dyDescent="0.35">
      <c r="A4653"/>
    </row>
    <row r="4654" spans="1:1" x14ac:dyDescent="0.35">
      <c r="A4654"/>
    </row>
    <row r="4655" spans="1:1" x14ac:dyDescent="0.35">
      <c r="A4655"/>
    </row>
    <row r="4656" spans="1:1" x14ac:dyDescent="0.35">
      <c r="A4656"/>
    </row>
    <row r="4657" spans="1:1" x14ac:dyDescent="0.35">
      <c r="A4657"/>
    </row>
    <row r="4658" spans="1:1" x14ac:dyDescent="0.35">
      <c r="A4658"/>
    </row>
    <row r="4659" spans="1:1" x14ac:dyDescent="0.35">
      <c r="A4659"/>
    </row>
    <row r="4660" spans="1:1" x14ac:dyDescent="0.35">
      <c r="A4660"/>
    </row>
    <row r="4661" spans="1:1" x14ac:dyDescent="0.35">
      <c r="A4661"/>
    </row>
    <row r="4662" spans="1:1" x14ac:dyDescent="0.35">
      <c r="A4662"/>
    </row>
    <row r="4663" spans="1:1" x14ac:dyDescent="0.35">
      <c r="A4663"/>
    </row>
    <row r="4664" spans="1:1" x14ac:dyDescent="0.35">
      <c r="A4664"/>
    </row>
    <row r="4665" spans="1:1" x14ac:dyDescent="0.35">
      <c r="A4665"/>
    </row>
    <row r="4666" spans="1:1" x14ac:dyDescent="0.35">
      <c r="A4666"/>
    </row>
    <row r="4667" spans="1:1" x14ac:dyDescent="0.35">
      <c r="A4667"/>
    </row>
    <row r="4668" spans="1:1" x14ac:dyDescent="0.35">
      <c r="A4668"/>
    </row>
    <row r="4669" spans="1:1" x14ac:dyDescent="0.35">
      <c r="A4669"/>
    </row>
    <row r="4670" spans="1:1" x14ac:dyDescent="0.35">
      <c r="A4670"/>
    </row>
    <row r="4671" spans="1:1" x14ac:dyDescent="0.35">
      <c r="A4671"/>
    </row>
    <row r="4672" spans="1:1" x14ac:dyDescent="0.35">
      <c r="A4672"/>
    </row>
    <row r="4673" spans="1:1" x14ac:dyDescent="0.35">
      <c r="A4673"/>
    </row>
    <row r="4674" spans="1:1" x14ac:dyDescent="0.35">
      <c r="A4674"/>
    </row>
    <row r="4675" spans="1:1" x14ac:dyDescent="0.35">
      <c r="A4675"/>
    </row>
    <row r="4676" spans="1:1" x14ac:dyDescent="0.35">
      <c r="A4676"/>
    </row>
    <row r="4677" spans="1:1" x14ac:dyDescent="0.35">
      <c r="A467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56A1E414066BD4580EC27685390174B" ma:contentTypeVersion="17" ma:contentTypeDescription="Create a new document." ma:contentTypeScope="" ma:versionID="bfec0b2afa5ccac1f31050fb0c4eb675">
  <xsd:schema xmlns:xsd="http://www.w3.org/2001/XMLSchema" xmlns:xs="http://www.w3.org/2001/XMLSchema" xmlns:p="http://schemas.microsoft.com/office/2006/metadata/properties" xmlns:ns2="1d9937b9-c35a-4e4d-9473-acd0e9fec6f4" xmlns:ns3="1aa54e8e-d6bc-467c-9dd7-0d6e7e65b06d" targetNamespace="http://schemas.microsoft.com/office/2006/metadata/properties" ma:root="true" ma:fieldsID="185cdb2de85e66f6f68b741aaa32b001" ns2:_="" ns3:_="">
    <xsd:import namespace="1d9937b9-c35a-4e4d-9473-acd0e9fec6f4"/>
    <xsd:import namespace="1aa54e8e-d6bc-467c-9dd7-0d6e7e65b0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9937b9-c35a-4e4d-9473-acd0e9fec6f4"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b72049c0-4fcf-4d73-8ad7-b98b460316b2}" ma:internalName="TaxCatchAll" ma:showField="CatchAllData" ma:web="1d9937b9-c35a-4e4d-9473-acd0e9fec6f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aa54e8e-d6bc-467c-9dd7-0d6e7e65b06d"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baec4aeb-d159-410d-8e29-7b8081bc29fc"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aa54e8e-d6bc-467c-9dd7-0d6e7e65b06d">
      <Terms xmlns="http://schemas.microsoft.com/office/infopath/2007/PartnerControls"/>
    </lcf76f155ced4ddcb4097134ff3c332f>
    <SharedWithUsers xmlns="1d9937b9-c35a-4e4d-9473-acd0e9fec6f4">
      <UserInfo>
        <DisplayName>Florence Cottier</DisplayName>
        <AccountId>315</AccountId>
        <AccountType/>
      </UserInfo>
    </SharedWithUsers>
    <MediaLengthInSeconds xmlns="1aa54e8e-d6bc-467c-9dd7-0d6e7e65b06d" xsi:nil="true"/>
    <TaxCatchAll xmlns="1d9937b9-c35a-4e4d-9473-acd0e9fec6f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673EA5-D7DF-4460-A90B-92979F7AB692}"/>
</file>

<file path=customXml/itemProps2.xml><?xml version="1.0" encoding="utf-8"?>
<ds:datastoreItem xmlns:ds="http://schemas.openxmlformats.org/officeDocument/2006/customXml" ds:itemID="{3392308D-604B-4BE4-BAD3-7E02FD268A3F}">
  <ds:schemaRefs>
    <ds:schemaRef ds:uri="http://purl.org/dc/terms/"/>
    <ds:schemaRef ds:uri="http://schemas.openxmlformats.org/package/2006/metadata/core-properties"/>
    <ds:schemaRef ds:uri="a05895a7-a8ba-4023-90b0-4496baece352"/>
    <ds:schemaRef ds:uri="http://schemas.microsoft.com/office/2006/documentManagement/types"/>
    <ds:schemaRef ds:uri="http://schemas.microsoft.com/office/infopath/2007/PartnerControls"/>
    <ds:schemaRef ds:uri="ba13b919-71bc-493c-a2c0-0b2c45d56b2e"/>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C19568F9-0720-489C-8BA0-7C94BF4ECD5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Feuilles de calcul</vt:lpstr>
      </vt:variant>
      <vt:variant>
        <vt:i4>9</vt:i4>
      </vt:variant>
    </vt:vector>
  </HeadingPairs>
  <TitlesOfParts>
    <vt:vector size="9" baseType="lpstr">
      <vt:lpstr>Chiffres clés</vt:lpstr>
      <vt:lpstr>Marchés</vt:lpstr>
      <vt:lpstr>Ventes</vt:lpstr>
      <vt:lpstr>Site web | Resultats</vt:lpstr>
      <vt:lpstr>Secteurs op.</vt:lpstr>
      <vt:lpstr>Structure des couts</vt:lpstr>
      <vt:lpstr>Tréso et bilan</vt:lpstr>
      <vt:lpstr>Situation de la dette </vt:lpstr>
      <vt:lpstr>Footprint Industriel</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Geraldine Mace-Da-Costa</dc:creator>
  <cp:lastModifiedBy>Geraldine Mace-Da-Costa</cp:lastModifiedBy>
  <dcterms:created xsi:type="dcterms:W3CDTF">2024-02-09T13:25:35Z</dcterms:created>
  <dcterms:modified xsi:type="dcterms:W3CDTF">2024-04-19T13:44:42Z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2024-02-09T14:48:20Z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1cd008db-97ea-4dc4-a1f3-f3fcec65b389</vt:lpwstr>
  </property>
  <property fmtid="{D5CDD505-2E9C-101B-9397-08002B2CF9AE}" pid="8" name="MSIP_Label_09e9a456-2778-4ca9-be06-1190b1e1118a_ContentBits">
    <vt:lpwstr>0</vt:lpwstr>
  </property>
  <property fmtid="{D5CDD505-2E9C-101B-9397-08002B2CF9AE}" pid="9" name="ContentTypeId">
    <vt:lpwstr>0x010100F56A1E414066BD4580EC27685390174B</vt:lpwstr>
  </property>
  <property fmtid="{D5CDD505-2E9C-101B-9397-08002B2CF9AE}" pid="10" name="MediaServiceImageTags">
    <vt:lpwstr/>
  </property>
  <property fmtid="{D5CDD505-2E9C-101B-9397-08002B2CF9AE}" pid="11" name="Order">
    <vt:r8>1818700</vt:r8>
  </property>
  <property fmtid="{D5CDD505-2E9C-101B-9397-08002B2CF9AE}" pid="12" name="xd_Signature">
    <vt:bool>false</vt:bool>
  </property>
  <property fmtid="{D5CDD505-2E9C-101B-9397-08002B2CF9AE}" pid="13" name="xd_ProgID">
    <vt:lpwstr/>
  </property>
  <property fmtid="{D5CDD505-2E9C-101B-9397-08002B2CF9AE}" pid="14" name="ComplianceAssetId">
    <vt:lpwstr/>
  </property>
  <property fmtid="{D5CDD505-2E9C-101B-9397-08002B2CF9AE}" pid="15" name="TemplateUrl">
    <vt:lpwstr/>
  </property>
  <property fmtid="{D5CDD505-2E9C-101B-9397-08002B2CF9AE}" pid="16" name="_ExtendedDescription">
    <vt:lpwstr/>
  </property>
  <property fmtid="{D5CDD505-2E9C-101B-9397-08002B2CF9AE}" pid="17" name="TriggerFlowInfo">
    <vt:lpwstr/>
  </property>
</Properties>
</file>