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ml.chartshapes+xml"/>
  <Override PartName="/xl/charts/chart2.xml" ContentType="application/vnd.openxmlformats-officedocument.drawingml.chart+xml"/>
  <Override PartName="/xl/drawings/drawing3.xml" ContentType="application/vnd.openxmlformats-officedocument.drawingml.chartshapes+xml"/>
  <Override PartName="/xl/charts/chart3.xml" ContentType="application/vnd.openxmlformats-officedocument.drawingml.chart+xml"/>
  <Override PartName="/xl/drawings/drawing4.xml" ContentType="application/vnd.openxmlformats-officedocument.drawingml.chartshapes+xml"/>
  <Override PartName="/xl/drawings/drawing5.xml" ContentType="application/vnd.openxmlformats-officedocument.drawing+xml"/>
  <Override PartName="/xl/charts/chart4.xml" ContentType="application/vnd.openxmlformats-officedocument.drawingml.chart+xml"/>
  <Override PartName="/xl/charts/chart5.xml" ContentType="application/vnd.openxmlformats-officedocument.drawingml.chart+xml"/>
  <Override PartName="/xl/drawings/drawing6.xml" ContentType="application/vnd.openxmlformats-officedocument.drawingml.chartshapes+xml"/>
  <Override PartName="/xl/charts/chart6.xml" ContentType="application/vnd.openxmlformats-officedocument.drawingml.chart+xml"/>
  <Override PartName="/xl/charts/style1.xml" ContentType="application/vnd.ms-office.chartstyle+xml"/>
  <Override PartName="/xl/charts/colors1.xml" ContentType="application/vnd.ms-office.chartcolorstyle+xml"/>
  <Override PartName="/xl/charts/chart7.xml" ContentType="application/vnd.openxmlformats-officedocument.drawingml.chart+xml"/>
  <Override PartName="/xl/charts/style2.xml" ContentType="application/vnd.ms-office.chartstyle+xml"/>
  <Override PartName="/xl/charts/colors2.xml" ContentType="application/vnd.ms-office.chartcolorstyle+xml"/>
  <Override PartName="/xl/drawings/drawing7.xml" ContentType="application/vnd.openxmlformats-officedocument.drawing+xml"/>
  <Override PartName="/xl/charts/chart8.xml" ContentType="application/vnd.openxmlformats-officedocument.drawingml.chart+xml"/>
  <Override PartName="/xl/drawings/drawing8.xml" ContentType="application/vnd.openxmlformats-officedocument.drawingml.chartshapes+xml"/>
  <Override PartName="/xl/charts/chart9.xml" ContentType="application/vnd.openxmlformats-officedocument.drawingml.chart+xml"/>
  <Override PartName="/xl/drawings/drawing9.xml" ContentType="application/vnd.openxmlformats-officedocument.drawingml.chartshapes+xml"/>
  <Override PartName="/xl/charts/chart10.xml" ContentType="application/vnd.openxmlformats-officedocument.drawingml.chart+xml"/>
  <Override PartName="/xl/drawings/drawing10.xml" ContentType="application/vnd.openxmlformats-officedocument.drawingml.chartshapes+xml"/>
  <Override PartName="/xl/charts/chart11.xml" ContentType="application/vnd.openxmlformats-officedocument.drawingml.chart+xml"/>
  <Override PartName="/xl/drawings/drawing11.xml" ContentType="application/vnd.openxmlformats-officedocument.drawingml.chartshapes+xml"/>
  <Override PartName="/xl/charts/chart12.xml" ContentType="application/vnd.openxmlformats-officedocument.drawingml.chart+xml"/>
  <Override PartName="/xl/drawings/drawing12.xml" ContentType="application/vnd.openxmlformats-officedocument.drawingml.chartshapes+xml"/>
  <Override PartName="/xl/drawings/drawing13.xml" ContentType="application/vnd.openxmlformats-officedocument.drawing+xml"/>
  <Override PartName="/xl/charts/chart13.xml" ContentType="application/vnd.openxmlformats-officedocument.drawingml.chart+xml"/>
  <Override PartName="/xl/drawings/drawing14.xml" ContentType="application/vnd.openxmlformats-officedocument.drawingml.chartshapes+xml"/>
  <Override PartName="/xl/charts/chart14.xml" ContentType="application/vnd.openxmlformats-officedocument.drawingml.chart+xml"/>
  <Override PartName="/xl/drawings/drawing15.xml" ContentType="application/vnd.openxmlformats-officedocument.drawingml.chartshapes+xml"/>
  <Override PartName="/xl/charts/chart15.xml" ContentType="application/vnd.openxmlformats-officedocument.drawingml.chart+xml"/>
  <Override PartName="/xl/drawings/drawing16.xml" ContentType="application/vnd.openxmlformats-officedocument.drawingml.chartshapes+xml"/>
  <Override PartName="/xl/drawings/drawing17.xml" ContentType="application/vnd.openxmlformats-officedocument.drawing+xml"/>
  <Override PartName="/xl/charts/chart16.xml" ContentType="application/vnd.openxmlformats-officedocument.drawingml.chart+xml"/>
  <Override PartName="/xl/charts/chart17.xml" ContentType="application/vnd.openxmlformats-officedocument.drawingml.chart+xml"/>
  <Override PartName="/xl/drawings/drawing18.xml" ContentType="application/vnd.openxmlformats-officedocument.drawingml.chartshapes+xml"/>
  <Override PartName="/xl/charts/chart18.xml" ContentType="application/vnd.openxmlformats-officedocument.drawingml.chart+xml"/>
  <Override PartName="/xl/drawings/drawing19.xml" ContentType="application/vnd.openxmlformats-officedocument.drawingml.chartshapes+xml"/>
  <Override PartName="/xl/charts/chart19.xml" ContentType="application/vnd.openxmlformats-officedocument.drawingml.chart+xml"/>
  <Override PartName="/xl/drawings/drawing20.xml" ContentType="application/vnd.openxmlformats-officedocument.drawingml.chartshapes+xml"/>
  <Override PartName="/xl/charts/chart20.xml" ContentType="application/vnd.openxmlformats-officedocument.drawingml.chart+xml"/>
  <Override PartName="/xl/drawings/drawing21.xml" ContentType="application/vnd.openxmlformats-officedocument.drawingml.chartshapes+xml"/>
  <Override PartName="/xl/charts/chart21.xml" ContentType="application/vnd.openxmlformats-officedocument.drawingml.chart+xml"/>
  <Override PartName="/xl/drawings/drawing22.xml" ContentType="application/vnd.openxmlformats-officedocument.drawingml.chartshapes+xml"/>
  <Override PartName="/xl/drawings/drawing23.xml" ContentType="application/vnd.openxmlformats-officedocument.drawing+xml"/>
  <Override PartName="/xl/charts/chart22.xml" ContentType="application/vnd.openxmlformats-officedocument.drawingml.chart+xml"/>
  <Override PartName="/xl/drawings/drawing24.xml" ContentType="application/vnd.openxmlformats-officedocument.drawingml.chartshapes+xml"/>
  <Override PartName="/xl/charts/chart23.xml" ContentType="application/vnd.openxmlformats-officedocument.drawingml.chart+xml"/>
  <Override PartName="/xl/drawings/drawing25.xml" ContentType="application/vnd.openxmlformats-officedocument.drawingml.chartshapes+xml"/>
  <Override PartName="/xl/charts/chart24.xml" ContentType="application/vnd.openxmlformats-officedocument.drawingml.chart+xml"/>
  <Override PartName="/xl/drawings/drawing26.xml" ContentType="application/vnd.openxmlformats-officedocument.drawingml.chartshapes+xml"/>
  <Override PartName="/xl/charts/chart25.xml" ContentType="application/vnd.openxmlformats-officedocument.drawingml.chart+xml"/>
  <Override PartName="/xl/drawings/drawing27.xml" ContentType="application/vnd.openxmlformats-officedocument.drawingml.chartshapes+xml"/>
  <Override PartName="/xl/charts/chart26.xml" ContentType="application/vnd.openxmlformats-officedocument.drawingml.chart+xml"/>
  <Override PartName="/xl/drawings/drawing28.xml" ContentType="application/vnd.openxmlformats-officedocument.drawingml.chartshapes+xml"/>
  <Override PartName="/xl/charts/chart27.xml" ContentType="application/vnd.openxmlformats-officedocument.drawingml.chart+xml"/>
  <Override PartName="/xl/drawings/drawing29.xml" ContentType="application/vnd.openxmlformats-officedocument.drawingml.chartshapes+xml"/>
  <Override PartName="/xl/charts/chart28.xml" ContentType="application/vnd.openxmlformats-officedocument.drawingml.chart+xml"/>
  <Override PartName="/xl/drawings/drawing30.xml" ContentType="application/vnd.openxmlformats-officedocument.drawingml.chartshapes+xml"/>
  <Override PartName="/xl/charts/chart29.xml" ContentType="application/vnd.openxmlformats-officedocument.drawingml.chart+xml"/>
  <Override PartName="/xl/drawings/drawing31.xml" ContentType="application/vnd.openxmlformats-officedocument.drawingml.chartshapes+xml"/>
  <Override PartName="/xl/charts/chart30.xml" ContentType="application/vnd.openxmlformats-officedocument.drawingml.chart+xml"/>
  <Override PartName="/xl/drawings/drawing32.xml" ContentType="application/vnd.openxmlformats-officedocument.drawingml.chartshapes+xml"/>
  <Override PartName="/xl/charts/chart31.xml" ContentType="application/vnd.openxmlformats-officedocument.drawingml.chart+xml"/>
  <Override PartName="/xl/drawings/drawing33.xml" ContentType="application/vnd.openxmlformats-officedocument.drawingml.chartshap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fileSharing readOnlyRecommended="1"/>
  <workbookPr defaultThemeVersion="166925"/>
  <mc:AlternateContent xmlns:mc="http://schemas.openxmlformats.org/markup-compatibility/2006">
    <mc:Choice Requires="x15">
      <x15ac:absPath xmlns:x15ac="http://schemas.microsoft.com/office/spreadsheetml/2010/11/ac" url="https://michelingroup.sharepoint.com/sites/RI341-02_InvestisseursInstitutionnels/Shared Documents/02_ Investisseurs Institutionnels/02_Résultats/2025/Q4 2025/03_Michelin.com/"/>
    </mc:Choice>
  </mc:AlternateContent>
  <xr:revisionPtr revIDLastSave="0" documentId="8_{41F9347D-4F74-4DBF-B4D2-21B64FEBE165}" xr6:coauthVersionLast="47" xr6:coauthVersionMax="47" xr10:uidLastSave="{00000000-0000-0000-0000-000000000000}"/>
  <bookViews>
    <workbookView xWindow="-110" yWindow="-110" windowWidth="19420" windowHeight="10300" firstSheet="4" activeTab="7" xr2:uid="{5F38A9C8-0941-46AC-8735-CF3AE13FCC9E}"/>
  </bookViews>
  <sheets>
    <sheet name="Chiffres clés" sheetId="1" r:id="rId1"/>
    <sheet name="Marchés" sheetId="2" r:id="rId2"/>
    <sheet name="Ventes" sheetId="3" r:id="rId3"/>
    <sheet name="Site web | Resultats" sheetId="4" r:id="rId4"/>
    <sheet name="Secteurs op." sheetId="5" r:id="rId5"/>
    <sheet name="Structure des couts" sheetId="6" r:id="rId6"/>
    <sheet name="Tréso et bilan" sheetId="7" r:id="rId7"/>
    <sheet name="Footprint Industriel" sheetId="10" r:id="rId8"/>
  </sheets>
  <definedNames>
    <definedName name="_____ADN1" localSheetId="7">#REF!</definedName>
    <definedName name="_____ADN1" localSheetId="1">#REF!</definedName>
    <definedName name="_____ADN1">#REF!</definedName>
    <definedName name="_____ADS1" localSheetId="7">#REF!</definedName>
    <definedName name="_____ADS1" localSheetId="1">#REF!</definedName>
    <definedName name="_____ADS1">#REF!</definedName>
    <definedName name="_____EUR1" localSheetId="7">#REF!</definedName>
    <definedName name="_____EUR1" localSheetId="1">#REF!</definedName>
    <definedName name="_____EUR1">#REF!</definedName>
    <definedName name="____ADN1">#REF!</definedName>
    <definedName name="____ADS1">#REF!</definedName>
    <definedName name="____EUR1">#REF!</definedName>
    <definedName name="___ADN1">#REF!</definedName>
    <definedName name="___ADS1">#REF!</definedName>
    <definedName name="___EUR1">#REF!</definedName>
    <definedName name="__ADN1">#REF!</definedName>
    <definedName name="__ADS1">#REF!</definedName>
    <definedName name="__EUR1">#REF!</definedName>
    <definedName name="_ADN1">#REF!</definedName>
    <definedName name="_ADS1">#REF!</definedName>
    <definedName name="_EUR1">#REF!</definedName>
    <definedName name="ADN">#REF!</definedName>
    <definedName name="ADS">#REF!</definedName>
    <definedName name="AmNord_RMde">#REF!</definedName>
    <definedName name="ANNEE_EN_COURS" localSheetId="7">#REF!</definedName>
    <definedName name="ANNEE_EN_COURS" localSheetId="1">#REF!</definedName>
    <definedName name="ANNEE_EN_COURS">#REF!</definedName>
    <definedName name="ASIE" localSheetId="7">#REF!</definedName>
    <definedName name="ASIE" localSheetId="1">#REF!</definedName>
    <definedName name="ASIE">#REF!</definedName>
    <definedName name="ASIE1" localSheetId="7">#REF!</definedName>
    <definedName name="ASIE1" localSheetId="1">#REF!</definedName>
    <definedName name="ASIE1">#REF!</definedName>
    <definedName name="BaseCum">#REF!</definedName>
    <definedName name="BaseCumNG">#REF!</definedName>
    <definedName name="BEF" localSheetId="7">#REF!</definedName>
    <definedName name="BEF" localSheetId="1">#REF!</definedName>
    <definedName name="BEF">#REF!</definedName>
    <definedName name="BEFP99" localSheetId="7">#REF!</definedName>
    <definedName name="BEFP99" localSheetId="1">#REF!</definedName>
    <definedName name="BEFP99">#REF!</definedName>
    <definedName name="BRR" localSheetId="7">#REF!</definedName>
    <definedName name="BRR" localSheetId="1">#REF!</definedName>
    <definedName name="BRR">#REF!</definedName>
    <definedName name="BRRP00">#REF!</definedName>
    <definedName name="BRRP99">#REF!</definedName>
    <definedName name="CAD" localSheetId="7">#REF!</definedName>
    <definedName name="CAD" localSheetId="1">#REF!</definedName>
    <definedName name="CAD">#REF!</definedName>
    <definedName name="CADP00" localSheetId="7">#REF!</definedName>
    <definedName name="CADP00" localSheetId="1">#REF!</definedName>
    <definedName name="CADP00">#REF!</definedName>
    <definedName name="CADP99">#REF!</definedName>
    <definedName name="changes" localSheetId="7">#REF!</definedName>
    <definedName name="changes" localSheetId="1">#REF!</definedName>
    <definedName name="changes">#REF!</definedName>
    <definedName name="COP00" localSheetId="7">#REF!</definedName>
    <definedName name="COP00" localSheetId="1">#REF!</definedName>
    <definedName name="COP00">#REF!</definedName>
    <definedName name="Corresp">#REF!</definedName>
    <definedName name="cotations" localSheetId="7">#REF!</definedName>
    <definedName name="cotations" localSheetId="1">#REF!</definedName>
    <definedName name="cotations">#REF!</definedName>
    <definedName name="DEM" localSheetId="7">#REF!</definedName>
    <definedName name="DEM" localSheetId="1">#REF!</definedName>
    <definedName name="DEM">#REF!</definedName>
    <definedName name="DEMP00" localSheetId="7">#REF!</definedName>
    <definedName name="DEMP00" localSheetId="1">#REF!</definedName>
    <definedName name="DEMP00">#REF!</definedName>
    <definedName name="DEMP99">#REF!</definedName>
    <definedName name="dev">#REF!</definedName>
    <definedName name="ESP" localSheetId="7">#REF!</definedName>
    <definedName name="ESP" localSheetId="1">#REF!</definedName>
    <definedName name="ESP">#REF!</definedName>
    <definedName name="ESPP00" localSheetId="7">#REF!</definedName>
    <definedName name="ESPP00" localSheetId="1">#REF!</definedName>
    <definedName name="ESPP00">#REF!</definedName>
    <definedName name="ESPP99">#REF!</definedName>
    <definedName name="EUR" localSheetId="7">#REF!</definedName>
    <definedName name="EUR" localSheetId="1">#REF!</definedName>
    <definedName name="EUR">#REF!</definedName>
    <definedName name="Europe" localSheetId="7">#REF!</definedName>
    <definedName name="Europe" localSheetId="1">#REF!</definedName>
    <definedName name="Europe">#REF!</definedName>
    <definedName name="fob" localSheetId="7">#REF!</definedName>
    <definedName name="fob" localSheetId="1">#REF!</definedName>
    <definedName name="fob">#REF!</definedName>
    <definedName name="GBP">#REF!</definedName>
    <definedName name="GBPP00">#REF!</definedName>
    <definedName name="GBPP99">#REF!</definedName>
    <definedName name="graph.sansJV" localSheetId="7">#REF!</definedName>
    <definedName name="graph.sansJV" localSheetId="1">#REF!</definedName>
    <definedName name="graph.sansJV">#REF!</definedName>
    <definedName name="graphique" localSheetId="7">#REF!</definedName>
    <definedName name="graphique" localSheetId="1">#REF!</definedName>
    <definedName name="graphique">#REF!</definedName>
    <definedName name="GROUPE" localSheetId="7">#REF!</definedName>
    <definedName name="GROUPE" localSheetId="1">#REF!</definedName>
    <definedName name="GROUPE">#REF!</definedName>
    <definedName name="GROUPE1">#REF!</definedName>
    <definedName name="HUF">#REF!</definedName>
    <definedName name="HUFP00">#REF!</definedName>
    <definedName name="HUFP99">#REF!</definedName>
    <definedName name="ITL" localSheetId="7">#REF!</definedName>
    <definedName name="ITL" localSheetId="1">#REF!</definedName>
    <definedName name="ITL">#REF!</definedName>
    <definedName name="ITLP00" localSheetId="7">#REF!</definedName>
    <definedName name="ITLP00" localSheetId="1">#REF!</definedName>
    <definedName name="ITLP00">#REF!</definedName>
    <definedName name="ITLP99">#REF!</definedName>
    <definedName name="JPY" localSheetId="7">#REF!</definedName>
    <definedName name="JPY" localSheetId="1">#REF!</definedName>
    <definedName name="JPY">#REF!</definedName>
    <definedName name="JPYP00" localSheetId="7">#REF!</definedName>
    <definedName name="JPYP00" localSheetId="1">#REF!</definedName>
    <definedName name="JPYP00">#REF!</definedName>
    <definedName name="JPYP99">#REF!</definedName>
    <definedName name="MXP" localSheetId="7">#REF!</definedName>
    <definedName name="MXP" localSheetId="1">#REF!</definedName>
    <definedName name="MXP">#REF!</definedName>
    <definedName name="MXPP00" localSheetId="7">#REF!</definedName>
    <definedName name="MXPP00" localSheetId="1">#REF!</definedName>
    <definedName name="MXPP00">#REF!</definedName>
    <definedName name="MXPP99">#REF!</definedName>
    <definedName name="NGN00" localSheetId="7">#REF!</definedName>
    <definedName name="NGN00" localSheetId="1">#REF!</definedName>
    <definedName name="NGN00">#REF!</definedName>
    <definedName name="NLG" localSheetId="7">#REF!</definedName>
    <definedName name="NLG" localSheetId="1">#REF!</definedName>
    <definedName name="NLG">#REF!</definedName>
    <definedName name="NLGP99" localSheetId="1">#REF!</definedName>
    <definedName name="NLGP99">#REF!</definedName>
    <definedName name="PHP" localSheetId="7">#REF!</definedName>
    <definedName name="PHP" localSheetId="1">#REF!</definedName>
    <definedName name="PHP">#REF!</definedName>
    <definedName name="PHPP00" localSheetId="7">#REF!</definedName>
    <definedName name="PHPP00" localSheetId="1">#REF!</definedName>
    <definedName name="PHPP00">#REF!</definedName>
    <definedName name="PHPP99">#REF!</definedName>
    <definedName name="PLN" localSheetId="7">#REF!</definedName>
    <definedName name="PLN" localSheetId="1">#REF!</definedName>
    <definedName name="PLN">#REF!</definedName>
    <definedName name="PLNP00" localSheetId="7">#REF!</definedName>
    <definedName name="PLNP00" localSheetId="1">#REF!</definedName>
    <definedName name="PLNP00">#REF!</definedName>
    <definedName name="PLNP99">#REF!</definedName>
    <definedName name="RMB" localSheetId="7">#REF!</definedName>
    <definedName name="RMB" localSheetId="1">#REF!</definedName>
    <definedName name="RMB">#REF!</definedName>
    <definedName name="RMBP00" localSheetId="7">#REF!</definedName>
    <definedName name="RMBP00" localSheetId="1">#REF!</definedName>
    <definedName name="RMBP00">#REF!</definedName>
    <definedName name="RMBP99">#REF!</definedName>
    <definedName name="SGA_Central" localSheetId="7">#REF!</definedName>
    <definedName name="SGA_Central" localSheetId="1">#REF!</definedName>
    <definedName name="SGA_Central">#REF!</definedName>
    <definedName name="SGD" localSheetId="7">#REF!</definedName>
    <definedName name="SGD" localSheetId="1">#REF!</definedName>
    <definedName name="SGD">#REF!</definedName>
    <definedName name="SGDP00" localSheetId="7">#REF!</definedName>
    <definedName name="SGDP00" localSheetId="1">#REF!</definedName>
    <definedName name="SGDP00">#REF!</definedName>
    <definedName name="SGDP99">#REF!</definedName>
    <definedName name="THB" localSheetId="7">#REF!</definedName>
    <definedName name="THB" localSheetId="1">#REF!</definedName>
    <definedName name="THB">#REF!</definedName>
    <definedName name="THBP00" localSheetId="7">#REF!</definedName>
    <definedName name="THBP00" localSheetId="1">#REF!</definedName>
    <definedName name="THBP00">#REF!</definedName>
    <definedName name="THBP99">#REF!</definedName>
    <definedName name="USD" localSheetId="7">#REF!</definedName>
    <definedName name="USD" localSheetId="1">#REF!</definedName>
    <definedName name="USD">#REF!</definedName>
    <definedName name="USDP00" localSheetId="7">#REF!</definedName>
    <definedName name="USDP00" localSheetId="1">#REF!</definedName>
    <definedName name="USDP00">#REF!</definedName>
    <definedName name="USDP99">#REF!</definedName>
    <definedName name="zone_adn" localSheetId="7">#REF!</definedName>
    <definedName name="zone_adn" localSheetId="1">#REF!</definedName>
    <definedName name="zone_adn">#REF!</definedName>
    <definedName name="zone_ads" localSheetId="7">#REF!</definedName>
    <definedName name="zone_ads" localSheetId="1">#REF!</definedName>
    <definedName name="zone_ads">#REF!</definedName>
    <definedName name="zone_asie" localSheetId="7">#REF!</definedName>
    <definedName name="zone_asie" localSheetId="1">#REF!</definedName>
    <definedName name="zone_asie">#REF!</definedName>
    <definedName name="zone_eur">#REF!</definedName>
    <definedName name="zone_groupe">#REF!</definedName>
    <definedName name="ZONE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2" i="10" l="1"/>
  <c r="E12" i="10"/>
  <c r="C10" i="10"/>
  <c r="C12" i="10" s="1"/>
  <c r="C9" i="10"/>
  <c r="C25" i="3" l="1"/>
  <c r="B25" i="3" s="1"/>
  <c r="C119" i="7"/>
  <c r="C118" i="7"/>
  <c r="D117" i="7"/>
  <c r="C117" i="7" s="1"/>
  <c r="C106" i="7"/>
  <c r="C105" i="7" s="1"/>
  <c r="C94" i="7"/>
  <c r="C82" i="7"/>
  <c r="C81" i="7" s="1"/>
  <c r="C58" i="7"/>
  <c r="C57" i="7" s="1"/>
  <c r="C49" i="7"/>
  <c r="D48" i="7"/>
  <c r="C48" i="7" s="1"/>
  <c r="C19" i="7"/>
  <c r="D18" i="7"/>
  <c r="C18" i="7" s="1"/>
  <c r="C7" i="7"/>
  <c r="D6" i="7"/>
  <c r="C6" i="7" s="1"/>
  <c r="C61" i="6"/>
  <c r="D60" i="6"/>
  <c r="C60" i="6" s="1"/>
  <c r="C51" i="6"/>
  <c r="D50" i="6"/>
  <c r="C50" i="6" s="1"/>
  <c r="C41" i="6"/>
  <c r="D40" i="6"/>
  <c r="D39" i="6" s="1"/>
  <c r="C39" i="6" s="1"/>
  <c r="C30" i="6"/>
  <c r="D29" i="6"/>
  <c r="C29" i="6" s="1"/>
  <c r="C49" i="4"/>
  <c r="C48" i="4"/>
  <c r="D47" i="4"/>
  <c r="C47" i="4" s="1"/>
  <c r="C39" i="4"/>
  <c r="C38" i="4"/>
  <c r="D37" i="4"/>
  <c r="C37" i="4" s="1"/>
  <c r="D36" i="4"/>
  <c r="C36" i="4" s="1"/>
  <c r="C30" i="4"/>
  <c r="C29" i="4"/>
  <c r="D28" i="4"/>
  <c r="C28" i="4" s="1"/>
  <c r="C21" i="4"/>
  <c r="C20" i="4"/>
  <c r="D19" i="4"/>
  <c r="C19" i="4" s="1"/>
  <c r="A25" i="3"/>
  <c r="A24" i="3" s="1"/>
  <c r="A23" i="3" s="1"/>
  <c r="A22" i="3" s="1"/>
  <c r="A21" i="3" s="1"/>
  <c r="D24" i="3"/>
  <c r="C24" i="3" s="1"/>
  <c r="B24" i="3" s="1"/>
  <c r="A79" i="2"/>
  <c r="A70" i="2"/>
  <c r="C134" i="1"/>
  <c r="C133" i="1"/>
  <c r="C132" i="1"/>
  <c r="C131" i="1"/>
  <c r="C130" i="1"/>
  <c r="N66" i="1"/>
  <c r="C65" i="1"/>
  <c r="B65" i="1"/>
  <c r="D18" i="4" l="1"/>
  <c r="D17" i="4" s="1"/>
  <c r="D5" i="7"/>
  <c r="C5" i="7" s="1"/>
  <c r="C40" i="6"/>
  <c r="D49" i="6"/>
  <c r="C49" i="6" s="1"/>
  <c r="D23" i="3"/>
  <c r="D22" i="3" s="1"/>
  <c r="C22" i="3" s="1"/>
  <c r="B22" i="3" s="1"/>
  <c r="C93" i="7"/>
  <c r="D27" i="4"/>
  <c r="C27" i="4" s="1"/>
  <c r="C104" i="7"/>
  <c r="C56" i="7"/>
  <c r="C80" i="7"/>
  <c r="C17" i="4"/>
  <c r="D16" i="4"/>
  <c r="C16" i="4" s="1"/>
  <c r="D35" i="4"/>
  <c r="D28" i="6"/>
  <c r="D38" i="6"/>
  <c r="D59" i="6"/>
  <c r="D4" i="7"/>
  <c r="D17" i="7"/>
  <c r="D47" i="7"/>
  <c r="C18" i="4"/>
  <c r="D46" i="4"/>
  <c r="D26" i="4"/>
  <c r="D116" i="7"/>
  <c r="D48" i="6" l="1"/>
  <c r="D21" i="3"/>
  <c r="C21" i="3" s="1"/>
  <c r="B21" i="3" s="1"/>
  <c r="C23" i="3"/>
  <c r="B23" i="3" s="1"/>
  <c r="C92" i="7"/>
  <c r="C91" i="7" s="1"/>
  <c r="D16" i="7"/>
  <c r="C17" i="7"/>
  <c r="C79" i="7"/>
  <c r="C48" i="6"/>
  <c r="D47" i="6"/>
  <c r="C47" i="6" s="1"/>
  <c r="D3" i="7"/>
  <c r="C3" i="7" s="1"/>
  <c r="C4" i="7"/>
  <c r="D45" i="4"/>
  <c r="C46" i="4"/>
  <c r="D58" i="6"/>
  <c r="C59" i="6"/>
  <c r="D37" i="6"/>
  <c r="C37" i="6" s="1"/>
  <c r="C38" i="6"/>
  <c r="C26" i="4"/>
  <c r="D25" i="4"/>
  <c r="C25" i="4" s="1"/>
  <c r="C116" i="7"/>
  <c r="D115" i="7"/>
  <c r="D27" i="6"/>
  <c r="C28" i="6"/>
  <c r="D34" i="4"/>
  <c r="C34" i="4" s="1"/>
  <c r="C35" i="4"/>
  <c r="C55" i="7"/>
  <c r="D46" i="7"/>
  <c r="C47" i="7"/>
  <c r="C103" i="7"/>
  <c r="C46" i="7" l="1"/>
  <c r="D45" i="7"/>
  <c r="C45" i="7" s="1"/>
  <c r="C27" i="6"/>
  <c r="D26" i="6"/>
  <c r="C26" i="6" s="1"/>
  <c r="C58" i="6"/>
  <c r="D57" i="6"/>
  <c r="C57" i="6" s="1"/>
  <c r="C45" i="4"/>
  <c r="D44" i="4"/>
  <c r="C44" i="4" s="1"/>
  <c r="C16" i="7"/>
  <c r="D15" i="7"/>
  <c r="C15" i="7" s="1"/>
  <c r="C115" i="7"/>
</calcChain>
</file>

<file path=xl/sharedStrings.xml><?xml version="1.0" encoding="utf-8"?>
<sst xmlns="http://schemas.openxmlformats.org/spreadsheetml/2006/main" count="225" uniqueCount="155">
  <si>
    <t>En millions d'euros</t>
  </si>
  <si>
    <t>Ventes</t>
  </si>
  <si>
    <t>% de variation</t>
  </si>
  <si>
    <t>Total des frais de personnel</t>
  </si>
  <si>
    <t>% des ventes</t>
  </si>
  <si>
    <t>Effectifs fin de période (en équivalents temps plein)</t>
  </si>
  <si>
    <t>Frais de recherche et développement</t>
  </si>
  <si>
    <t>EBITDA des secteurs (1)</t>
  </si>
  <si>
    <t>Résultat opérationnel des secteurs</t>
  </si>
  <si>
    <t>Marge opérationnelle des secteurs</t>
  </si>
  <si>
    <t>Résultat opérationnel</t>
  </si>
  <si>
    <t>Marge opérationnelle</t>
  </si>
  <si>
    <t>Coût de l'endettement net</t>
  </si>
  <si>
    <t>Autres produits et charges financiers</t>
  </si>
  <si>
    <t>Résultat avant impôts</t>
  </si>
  <si>
    <t>Impôts sur le résultat</t>
  </si>
  <si>
    <t>Taux d'impôt effectif</t>
  </si>
  <si>
    <t>Résultat net</t>
  </si>
  <si>
    <t>Dividendes</t>
  </si>
  <si>
    <t>Flux de trésorerie sur activités opérationnelles</t>
  </si>
  <si>
    <t>Investissements incorporels et corporels bruts</t>
  </si>
  <si>
    <t>Endettement net (2)</t>
  </si>
  <si>
    <t>Capitaux propres</t>
  </si>
  <si>
    <t>Endettement net (2) / Capitaux propres</t>
  </si>
  <si>
    <t>Endettement net (2) / EBITDA (1)</t>
  </si>
  <si>
    <t>Résultat opérationnel des secteurs / Charge d'intérêt nette (3)</t>
  </si>
  <si>
    <t>Cash flow libre (4)</t>
  </si>
  <si>
    <t>ROE – Rentabilité des capitaux propres (5)</t>
  </si>
  <si>
    <t>ROCE opérationnel (6)</t>
  </si>
  <si>
    <t>Données par action (en euros)</t>
  </si>
  <si>
    <t>Actif net par action (7)</t>
  </si>
  <si>
    <t>Résultat de base par action</t>
  </si>
  <si>
    <t>Résultat dilué par action</t>
  </si>
  <si>
    <t>PER (8)</t>
  </si>
  <si>
    <t>Dividende par action (9)</t>
  </si>
  <si>
    <t xml:space="preserve">Taux de distribution (10) </t>
  </si>
  <si>
    <t>Rendement par action (11)</t>
  </si>
  <si>
    <t>(1) Tel que défini en note 3.7.2 des Etats financiers consolidés</t>
  </si>
  <si>
    <t>(2) Endettement net: dettes financières - liquidités et équivalents de trésorerie (retraités des variations des actifs de gestion de trésorerie et de garantie d'emprunts) +/- instruments financiers dérivés, tel que calculé en note 26 aux Etats financiers consolidés</t>
  </si>
  <si>
    <t>(3) Charge d’intérêts nette : charge d’intérêts financiers - produit d’intérêts de la trésorerie.</t>
  </si>
  <si>
    <t>(4) Cash flow libre : flux de trésorerie sur activités opérationnelles - flux de trésorerie sur activités d’investissement (retraités des variations des actifs financiers de gestion</t>
  </si>
  <si>
    <t>de trésorerie et de garantie d’emprunts), tel que calculé au chapitre 1.5.3.</t>
  </si>
  <si>
    <t>(5) ROE : à partir de 2022, le Groupe applique la définition suivante du ROE: résultat net / capitaux propres moyens annuels (moyenne 31.12 N / 31.12 N-1), en lieu et place de résultat net / capitaux propres de l'année N. Les années 2018 à 2021 ont été retraitées à des fins de comparaison.</t>
  </si>
  <si>
    <t>(6) ROCE opérationnel : calculé selon la méthode en vigueur depuis 2021 expliquée au chapitre 1.6. Les ROCE des années 2019 et 2020 ont été recalculés selon cette méthode</t>
  </si>
  <si>
    <t>(7) Actif net par action : actif net/nombre d’actions fin de période.</t>
  </si>
  <si>
    <t>(8) PER : cours de l’action fin de période/résultat de base par action.</t>
  </si>
  <si>
    <t>(9) Dividende soumis à l'approbation de l'Assemblée générale des actionnaires du 12 mai 2023</t>
  </si>
  <si>
    <t>(10) Taux de distribution : dividende/résultat net</t>
  </si>
  <si>
    <t>(11) Rendement : dividende/cours de l’action au 31 décembre.</t>
  </si>
  <si>
    <t>Produits d'intérêts</t>
  </si>
  <si>
    <t>voir tableau du résultat financier</t>
  </si>
  <si>
    <t>Charges d'intérêts</t>
  </si>
  <si>
    <t>Charge nette d'intérêts</t>
  </si>
  <si>
    <t>Nombre d'actions fin de période</t>
  </si>
  <si>
    <t>Cours de l'action fin de période</t>
  </si>
  <si>
    <t xml:space="preserve">Marché Tourime camionette Première monte par zone géographique </t>
  </si>
  <si>
    <t>(en millions de pneus)</t>
  </si>
  <si>
    <t>Asie (hors Inde)</t>
  </si>
  <si>
    <t>Amérique du Sud</t>
  </si>
  <si>
    <t>Afrique Inde Moyen-Orient</t>
  </si>
  <si>
    <t>Estimations Michelin</t>
  </si>
  <si>
    <t xml:space="preserve">Marché Tourime camionette Remplacement par zone géographique </t>
  </si>
  <si>
    <t xml:space="preserve">Marché Transport routier Première monte par zone géographique </t>
  </si>
  <si>
    <t xml:space="preserve">Marché Transport routier Remplacement par zone géographique </t>
  </si>
  <si>
    <t>Marché génie civil minier</t>
  </si>
  <si>
    <t>(base 100 en 2019 en nombre de pneus)</t>
  </si>
  <si>
    <t>Marché génie civil construction</t>
  </si>
  <si>
    <t>Marché agricole</t>
  </si>
  <si>
    <t xml:space="preserve">Europe et Amérique du Nord) </t>
  </si>
  <si>
    <t>Effet de la variation des volumes sur les ventes (sur la base de volumes exprimés en tonnes)</t>
  </si>
  <si>
    <t>(volume exprimé en tonnes)</t>
  </si>
  <si>
    <t>(en millions €)</t>
  </si>
  <si>
    <t>Répartition des ventes par secteur opérationnel</t>
  </si>
  <si>
    <t>(en valeur)</t>
  </si>
  <si>
    <t>Répartition des ventes par zone géographique</t>
  </si>
  <si>
    <t>Europe (y.c. Centrale et Orientale)</t>
  </si>
  <si>
    <t>Amérique du Nord (y.c. Mexique)</t>
  </si>
  <si>
    <t>Autres zones</t>
  </si>
  <si>
    <t xml:space="preserve">Répartition des charges par nature </t>
  </si>
  <si>
    <t>(en % des ventes)</t>
  </si>
  <si>
    <t>Chiffre affaires</t>
  </si>
  <si>
    <t xml:space="preserve">Matières premières </t>
  </si>
  <si>
    <t>Frais de personnel</t>
  </si>
  <si>
    <t>Transport de marchandises</t>
  </si>
  <si>
    <t xml:space="preserve">Charges d'amortissements </t>
  </si>
  <si>
    <t>Autres charges*</t>
  </si>
  <si>
    <t>Total des charges des secteurs</t>
  </si>
  <si>
    <t>* dont achats autres que matières premières et transport de marchandises (énergie, autres biens consommables, prestations de services, communication, etc.)</t>
  </si>
  <si>
    <t>(en €)</t>
  </si>
  <si>
    <t>Automobile et distribution associée</t>
  </si>
  <si>
    <t>(en millions € et en % des ventes)</t>
  </si>
  <si>
    <t xml:space="preserve">Résultats opérationnel du secteur </t>
  </si>
  <si>
    <t>Marge opérationnelle du secteur</t>
  </si>
  <si>
    <t>Transport routier et distribution associée</t>
  </si>
  <si>
    <t>Activités de spécialités et distribution associée</t>
  </si>
  <si>
    <t>Répartitions du cout des matières premières</t>
  </si>
  <si>
    <t>Coût des matières premières</t>
  </si>
  <si>
    <t>reporter valeurs à la main car pas dans Chiffres clés</t>
  </si>
  <si>
    <t>(au 31 décembre)</t>
  </si>
  <si>
    <t>Frais de transport</t>
  </si>
  <si>
    <t>EBITDA des secteurs *</t>
  </si>
  <si>
    <t>* Voir note (1) onglet 'Chiffres clés'</t>
  </si>
  <si>
    <t>Stocks en valeur</t>
  </si>
  <si>
    <t>Créances clients</t>
  </si>
  <si>
    <t>Cash flow libre* structurel</t>
  </si>
  <si>
    <t xml:space="preserve"> * Cash flow libre avant acquisitions, ajusté de l'impact, sur les comptes clients, les comptes fournisseurs et les stocks, des variations de cours de matière premières et des intérêts OCEANE 2017 versés à l'échéance</t>
  </si>
  <si>
    <t>ROCE opérationnel(6)</t>
  </si>
  <si>
    <t>ROCE*</t>
  </si>
  <si>
    <t>(après impôts)</t>
  </si>
  <si>
    <t>* Voir note (7) onglet 'Chiffres clés'</t>
  </si>
  <si>
    <t>Europe</t>
  </si>
  <si>
    <t>Amérique du Nord (yc Mexique)</t>
  </si>
  <si>
    <t>Asie (yc Inde)</t>
  </si>
  <si>
    <t>TOTAL</t>
  </si>
  <si>
    <t>(1)  La plupart des usines produits finis produisent également des produits semi-finis et/ou composants.</t>
  </si>
  <si>
    <t xml:space="preserve">(2)  Sites exclusivement consacrés à la production de produits semi-finis et/ou composants </t>
  </si>
  <si>
    <t>(1) Les montants de l'exercice 2018 ont été retraités, voir note 2.5 des états financiers consolidés disponibles dans le document d'enregistrement universel 2019</t>
  </si>
  <si>
    <r>
      <t xml:space="preserve">Endettement net </t>
    </r>
    <r>
      <rPr>
        <vertAlign val="superscript"/>
        <sz val="10"/>
        <color theme="0"/>
        <rFont val="Arial"/>
        <family val="2"/>
      </rPr>
      <t>(2)</t>
    </r>
    <r>
      <rPr>
        <sz val="10"/>
        <color theme="0"/>
        <rFont val="Arial"/>
        <family val="2"/>
      </rPr>
      <t xml:space="preserve"> / EBITDA </t>
    </r>
    <r>
      <rPr>
        <vertAlign val="superscript"/>
        <sz val="10"/>
        <color theme="0"/>
        <rFont val="Arial"/>
        <family val="2"/>
      </rPr>
      <t>(1)</t>
    </r>
  </si>
  <si>
    <t>Europe (1)</t>
  </si>
  <si>
    <t>Amérique du Nord (2)</t>
  </si>
  <si>
    <t>(1) Y compris Russie et Turquie</t>
  </si>
  <si>
    <t>(2) Etats-Unis, Canada et Mexique</t>
  </si>
  <si>
    <t>Automobile *</t>
  </si>
  <si>
    <t>Transport routier *</t>
  </si>
  <si>
    <t>Activités de spécialités *</t>
  </si>
  <si>
    <t>* et distribution associée</t>
  </si>
  <si>
    <t>* Sous réserve de l'approbation de l'assemblée générale des actionnaires du 16 mai 2025.</t>
  </si>
  <si>
    <t xml:space="preserve">Dividende par action * </t>
  </si>
  <si>
    <t>(en %, en 2024)</t>
  </si>
  <si>
    <t>Cash flow libre *</t>
  </si>
  <si>
    <t xml:space="preserve"> * Voir note (5) onglet 'Chiffres clés'</t>
  </si>
  <si>
    <t>Endettement net *</t>
  </si>
  <si>
    <t>*Voir note (3) onglet 'Chiffres clés'</t>
  </si>
  <si>
    <t>Endettement net * / Capitaux propres</t>
  </si>
  <si>
    <t>* Voir note (3) onglet 'Chiffres clés'</t>
  </si>
  <si>
    <t>Endettement net * / EBITDA</t>
  </si>
  <si>
    <t>Activité pneumatique: 83 sites industriels</t>
  </si>
  <si>
    <t>Nombre de sites produits finis (1)</t>
  </si>
  <si>
    <t>Capacité activable (kT)</t>
  </si>
  <si>
    <t>Nombre de sites semi-finis et composants (2)</t>
  </si>
  <si>
    <t>Effectifs</t>
  </si>
  <si>
    <t>~ 36 000</t>
  </si>
  <si>
    <t>~ 21 000</t>
  </si>
  <si>
    <t>~ 7000</t>
  </si>
  <si>
    <t>~ 23 000</t>
  </si>
  <si>
    <t>~ 87 000</t>
  </si>
  <si>
    <t>Polymer Composite Solutions</t>
  </si>
  <si>
    <t>Caoutchouc Naturel</t>
  </si>
  <si>
    <t>Caoutchouc synthetique</t>
  </si>
  <si>
    <t>Charges renforçantes</t>
  </si>
  <si>
    <t>Produits chimiques</t>
  </si>
  <si>
    <t>Câbles</t>
  </si>
  <si>
    <t>Textile</t>
  </si>
  <si>
    <t>Groupe Michelin: 128 sites industriels dans 20 pays</t>
  </si>
  <si>
    <r>
      <rPr>
        <b/>
        <sz val="16"/>
        <rFont val="Calibri"/>
        <family val="2"/>
      </rPr>
      <t>45</t>
    </r>
    <r>
      <rPr>
        <b/>
        <sz val="11"/>
        <rFont val="Calibri"/>
        <family val="2"/>
      </rPr>
      <t xml:space="preserve"> sites industriels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</si>
</sst>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3" formatCode="_-* #,##0.00_-;\-* #,##0.00_-;_-* &quot;-&quot;??_-;_-@_-"/>
    <numFmt numFmtId="164" formatCode="_-* #,##0.00\ _€_-;\-* #,##0.00\ _€_-;_-* &quot;-&quot;??\ _€_-;_-@_-"/>
    <numFmt numFmtId="165" formatCode="\+0.0%;\-0.0%"/>
    <numFmt numFmtId="166" formatCode="#,##0;\(#,##0\)"/>
    <numFmt numFmtId="167" formatCode="0.0%"/>
    <numFmt numFmtId="168" formatCode="0.0"/>
    <numFmt numFmtId="169" formatCode="0.000"/>
    <numFmt numFmtId="170" formatCode="_-* #,##0_-;\-* #,##0_-;_-* &quot;-&quot;??_-;_-@_-"/>
    <numFmt numFmtId="171" formatCode="_-* #,##0\ _€_-;\-* #,##0\ _€_-;_-* &quot;-&quot;??\ _€_-;_-@_-"/>
  </numFmts>
  <fonts count="49"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sz val="11"/>
      <color theme="0"/>
      <name val="Calibri"/>
      <family val="2"/>
      <scheme val="minor"/>
    </font>
    <font>
      <b/>
      <sz val="10"/>
      <color theme="0"/>
      <name val="Arial"/>
      <family val="2"/>
    </font>
    <font>
      <sz val="10"/>
      <name val="Arial"/>
      <family val="2"/>
    </font>
    <font>
      <b/>
      <sz val="10"/>
      <name val="Arial"/>
      <family val="2"/>
    </font>
    <font>
      <sz val="10"/>
      <color theme="4"/>
      <name val="Arial"/>
      <family val="2"/>
    </font>
    <font>
      <b/>
      <sz val="10"/>
      <color theme="4"/>
      <name val="Arial"/>
      <family val="2"/>
    </font>
    <font>
      <sz val="18"/>
      <color theme="1"/>
      <name val="Calibri"/>
      <family val="2"/>
      <scheme val="minor"/>
    </font>
    <font>
      <b/>
      <sz val="10"/>
      <color rgb="FF0070C0"/>
      <name val="Arial"/>
      <family val="2"/>
    </font>
    <font>
      <b/>
      <i/>
      <sz val="11"/>
      <color theme="1"/>
      <name val="Calibri"/>
      <family val="2"/>
      <scheme val="minor"/>
    </font>
    <font>
      <sz val="11"/>
      <color theme="2" tint="-9.9978637043366805E-2"/>
      <name val="Calibri"/>
      <family val="2"/>
      <scheme val="minor"/>
    </font>
    <font>
      <b/>
      <sz val="11"/>
      <color theme="9"/>
      <name val="Calibri"/>
      <family val="2"/>
      <scheme val="minor"/>
    </font>
    <font>
      <i/>
      <sz val="8"/>
      <name val="Arial"/>
      <family val="2"/>
    </font>
    <font>
      <sz val="11"/>
      <name val="Calibri"/>
      <family val="2"/>
      <scheme val="minor"/>
    </font>
    <font>
      <b/>
      <sz val="20"/>
      <color rgb="FFFF0000"/>
      <name val="Calibri"/>
      <family val="2"/>
      <scheme val="minor"/>
    </font>
    <font>
      <b/>
      <sz val="11"/>
      <color rgb="FFFF0000"/>
      <name val="Calibri"/>
      <family val="2"/>
      <scheme val="minor"/>
    </font>
    <font>
      <b/>
      <sz val="10"/>
      <color theme="9"/>
      <name val="Arial"/>
      <family val="2"/>
    </font>
    <font>
      <sz val="11"/>
      <color theme="1"/>
      <name val="Arial"/>
      <family val="2"/>
    </font>
    <font>
      <i/>
      <sz val="11"/>
      <color theme="0" tint="-0.499984740745262"/>
      <name val="Calibri"/>
      <family val="2"/>
      <scheme val="minor"/>
    </font>
    <font>
      <i/>
      <sz val="10"/>
      <color theme="0" tint="-0.499984740745262"/>
      <name val="Arial"/>
      <family val="2"/>
    </font>
    <font>
      <i/>
      <sz val="10"/>
      <name val="Arial"/>
      <family val="2"/>
    </font>
    <font>
      <i/>
      <sz val="11"/>
      <color theme="1"/>
      <name val="Calibri"/>
      <family val="2"/>
      <scheme val="minor"/>
    </font>
    <font>
      <sz val="11"/>
      <color rgb="FF00519E"/>
      <name val="Arial Black"/>
      <family val="2"/>
    </font>
    <font>
      <sz val="11"/>
      <color rgb="FF00519E"/>
      <name val="Calibri"/>
      <family val="2"/>
      <scheme val="minor"/>
    </font>
    <font>
      <sz val="11"/>
      <color rgb="FF00519E"/>
      <name val="Arial"/>
      <family val="2"/>
    </font>
    <font>
      <b/>
      <sz val="11"/>
      <color rgb="FF00519E"/>
      <name val="Arial"/>
      <family val="2"/>
    </font>
    <font>
      <i/>
      <sz val="10"/>
      <color theme="2" tint="-0.499984740745262"/>
      <name val="Arial"/>
      <family val="2"/>
    </font>
    <font>
      <sz val="8"/>
      <color rgb="FFFF0000"/>
      <name val="Calibri"/>
      <family val="2"/>
      <scheme val="minor"/>
    </font>
    <font>
      <b/>
      <sz val="16"/>
      <color theme="0"/>
      <name val="Arial"/>
      <family val="2"/>
    </font>
    <font>
      <sz val="11"/>
      <color theme="4"/>
      <name val="Calibri"/>
      <family val="2"/>
      <scheme val="minor"/>
    </font>
    <font>
      <b/>
      <sz val="11"/>
      <color theme="4"/>
      <name val="Calibri"/>
      <family val="2"/>
      <scheme val="minor"/>
    </font>
    <font>
      <i/>
      <sz val="10"/>
      <color theme="1"/>
      <name val="Calibri"/>
      <family val="2"/>
      <scheme val="minor"/>
    </font>
    <font>
      <b/>
      <sz val="16"/>
      <color theme="4"/>
      <name val="Calibri"/>
      <family val="2"/>
      <scheme val="minor"/>
    </font>
    <font>
      <b/>
      <sz val="11"/>
      <name val="Calibri"/>
      <family val="2"/>
      <scheme val="minor"/>
    </font>
    <font>
      <i/>
      <sz val="9"/>
      <color theme="0" tint="-0.499984740745262"/>
      <name val="Arial"/>
      <family val="2"/>
    </font>
    <font>
      <i/>
      <sz val="8"/>
      <color theme="0" tint="-0.499984740745262"/>
      <name val="Arial"/>
      <family val="2"/>
    </font>
    <font>
      <sz val="10"/>
      <color theme="0"/>
      <name val="Arial"/>
      <family val="2"/>
    </font>
    <font>
      <vertAlign val="superscript"/>
      <sz val="10"/>
      <color theme="0"/>
      <name val="Arial"/>
      <family val="2"/>
    </font>
    <font>
      <i/>
      <sz val="10"/>
      <color theme="0"/>
      <name val="Arial"/>
      <family val="2"/>
    </font>
    <font>
      <i/>
      <sz val="9"/>
      <color theme="0" tint="-0.499984740745262"/>
      <name val="Calibri"/>
      <family val="2"/>
      <scheme val="minor"/>
    </font>
    <font>
      <sz val="9"/>
      <color theme="1"/>
      <name val="Calibri"/>
      <family val="2"/>
      <scheme val="minor"/>
    </font>
    <font>
      <b/>
      <sz val="9"/>
      <color theme="0"/>
      <name val="Arial"/>
      <family val="2"/>
    </font>
    <font>
      <b/>
      <sz val="9"/>
      <color theme="9"/>
      <name val="Calibri"/>
      <family val="2"/>
      <scheme val="minor"/>
    </font>
    <font>
      <sz val="11"/>
      <name val="Calibri"/>
      <family val="2"/>
    </font>
    <font>
      <b/>
      <sz val="11"/>
      <name val="Calibri"/>
      <family val="2"/>
    </font>
    <font>
      <b/>
      <sz val="16"/>
      <name val="Calibri"/>
      <family val="2"/>
    </font>
  </fonts>
  <fills count="8">
    <fill>
      <patternFill patternType="none"/>
    </fill>
    <fill>
      <patternFill patternType="gray125"/>
    </fill>
    <fill>
      <patternFill patternType="solid">
        <fgColor theme="8"/>
        <bgColor indexed="64"/>
      </patternFill>
    </fill>
    <fill>
      <patternFill patternType="solid">
        <fgColor theme="0"/>
        <bgColor indexed="64"/>
      </patternFill>
    </fill>
    <fill>
      <patternFill patternType="solid">
        <fgColor theme="0" tint="-0.14999847407452621"/>
        <bgColor indexed="64"/>
      </patternFill>
    </fill>
    <fill>
      <patternFill patternType="solid">
        <fgColor theme="9"/>
        <bgColor indexed="64"/>
      </patternFill>
    </fill>
    <fill>
      <patternFill patternType="solid">
        <fgColor theme="4" tint="0.79998168889431442"/>
        <bgColor indexed="64"/>
      </patternFill>
    </fill>
    <fill>
      <patternFill patternType="solid">
        <fgColor theme="9" tint="0.79998168889431442"/>
        <bgColor indexed="64"/>
      </patternFill>
    </fill>
  </fills>
  <borders count="27">
    <border>
      <left/>
      <right/>
      <top/>
      <bottom/>
      <diagonal/>
    </border>
    <border>
      <left/>
      <right/>
      <top style="medium">
        <color indexed="64"/>
      </top>
      <bottom style="thin">
        <color indexed="64"/>
      </bottom>
      <diagonal/>
    </border>
    <border>
      <left/>
      <right/>
      <top/>
      <bottom style="hair">
        <color indexed="64"/>
      </bottom>
      <diagonal/>
    </border>
    <border>
      <left/>
      <right/>
      <top/>
      <bottom style="thin">
        <color indexed="64"/>
      </bottom>
      <diagonal/>
    </border>
    <border>
      <left/>
      <right/>
      <top style="thin">
        <color indexed="64"/>
      </top>
      <bottom style="thin">
        <color indexed="64"/>
      </bottom>
      <diagonal/>
    </border>
    <border>
      <left/>
      <right/>
      <top style="hair">
        <color indexed="64"/>
      </top>
      <bottom/>
      <diagonal/>
    </border>
    <border>
      <left/>
      <right/>
      <top style="thin">
        <color indexed="64"/>
      </top>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bottom style="dotted">
        <color indexed="64"/>
      </bottom>
      <diagonal/>
    </border>
    <border>
      <left/>
      <right/>
      <top style="dotted">
        <color indexed="64"/>
      </top>
      <bottom/>
      <diagonal/>
    </border>
    <border>
      <left/>
      <right style="thin">
        <color indexed="64"/>
      </right>
      <top style="dotted">
        <color indexed="64"/>
      </top>
      <bottom/>
      <diagonal/>
    </border>
    <border>
      <left style="thin">
        <color indexed="64"/>
      </left>
      <right/>
      <top style="dotted">
        <color indexed="64"/>
      </top>
      <bottom/>
      <diagonal/>
    </border>
    <border>
      <left style="medium">
        <color indexed="64"/>
      </left>
      <right style="dashed">
        <color indexed="64"/>
      </right>
      <top style="medium">
        <color indexed="64"/>
      </top>
      <bottom style="dashed">
        <color indexed="64"/>
      </bottom>
      <diagonal/>
    </border>
    <border>
      <left style="dashed">
        <color indexed="64"/>
      </left>
      <right style="dashed">
        <color indexed="64"/>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style="medium">
        <color indexed="64"/>
      </left>
      <right style="dashed">
        <color indexed="64"/>
      </right>
      <top/>
      <bottom/>
      <diagonal/>
    </border>
    <border>
      <left style="dashed">
        <color indexed="64"/>
      </left>
      <right style="dashed">
        <color indexed="64"/>
      </right>
      <top/>
      <bottom/>
      <diagonal/>
    </border>
    <border>
      <left style="dashed">
        <color indexed="64"/>
      </left>
      <right style="medium">
        <color indexed="64"/>
      </right>
      <top/>
      <bottom/>
      <diagonal/>
    </border>
    <border>
      <left style="medium">
        <color indexed="64"/>
      </left>
      <right style="dashed">
        <color indexed="64"/>
      </right>
      <top/>
      <bottom style="medium">
        <color indexed="64"/>
      </bottom>
      <diagonal/>
    </border>
    <border>
      <left style="dashed">
        <color indexed="64"/>
      </left>
      <right style="dashed">
        <color indexed="64"/>
      </right>
      <top/>
      <bottom style="medium">
        <color indexed="64"/>
      </bottom>
      <diagonal/>
    </border>
    <border>
      <left style="dashed">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6" fillId="0" borderId="0"/>
    <xf numFmtId="164" fontId="1" fillId="0" borderId="0" applyFont="0" applyFill="0" applyBorder="0" applyAlignment="0" applyProtection="0"/>
    <xf numFmtId="9" fontId="6" fillId="0" borderId="0" applyFont="0" applyFill="0" applyBorder="0" applyAlignment="0" applyProtection="0"/>
    <xf numFmtId="0" fontId="46" fillId="0" borderId="0"/>
  </cellStyleXfs>
  <cellXfs count="215">
    <xf numFmtId="0" fontId="0" fillId="0" borderId="0" xfId="0"/>
    <xf numFmtId="0" fontId="5" fillId="2" borderId="1" xfId="0" applyFont="1" applyFill="1" applyBorder="1" applyAlignment="1">
      <alignment vertical="center"/>
    </xf>
    <xf numFmtId="0" fontId="6" fillId="0" borderId="0" xfId="0" applyFont="1" applyAlignment="1">
      <alignment vertical="center"/>
    </xf>
    <xf numFmtId="0" fontId="6" fillId="0" borderId="2" xfId="0" applyFont="1" applyBorder="1" applyAlignment="1">
      <alignment vertical="center"/>
    </xf>
    <xf numFmtId="167" fontId="7" fillId="0" borderId="0" xfId="2" applyNumberFormat="1" applyFont="1" applyFill="1" applyBorder="1" applyAlignment="1">
      <alignment horizontal="right" vertical="center" indent="1"/>
    </xf>
    <xf numFmtId="167" fontId="0" fillId="0" borderId="0" xfId="0" applyNumberFormat="1"/>
    <xf numFmtId="0" fontId="6" fillId="0" borderId="3" xfId="0" applyFont="1" applyBorder="1" applyAlignment="1">
      <alignment vertical="center"/>
    </xf>
    <xf numFmtId="0" fontId="8" fillId="3" borderId="4" xfId="0" applyFont="1" applyFill="1" applyBorder="1" applyAlignment="1">
      <alignment vertical="center"/>
    </xf>
    <xf numFmtId="3" fontId="7" fillId="0" borderId="0" xfId="0" applyNumberFormat="1" applyFont="1" applyAlignment="1">
      <alignment horizontal="right" vertical="center" indent="1"/>
    </xf>
    <xf numFmtId="3" fontId="7" fillId="0" borderId="0" xfId="0" applyNumberFormat="1" applyFont="1" applyAlignment="1">
      <alignment vertical="center"/>
    </xf>
    <xf numFmtId="0" fontId="6" fillId="0" borderId="5" xfId="0" applyFont="1" applyBorder="1" applyAlignment="1">
      <alignment vertical="center"/>
    </xf>
    <xf numFmtId="0" fontId="10" fillId="0" borderId="0" xfId="0" applyFont="1"/>
    <xf numFmtId="0" fontId="11" fillId="0" borderId="0" xfId="0" applyFont="1" applyAlignment="1">
      <alignment vertical="center"/>
    </xf>
    <xf numFmtId="9" fontId="0" fillId="0" borderId="0" xfId="2" applyFont="1"/>
    <xf numFmtId="170" fontId="0" fillId="0" borderId="0" xfId="1" applyNumberFormat="1" applyFont="1"/>
    <xf numFmtId="0" fontId="0" fillId="0" borderId="3" xfId="0" applyBorder="1"/>
    <xf numFmtId="170" fontId="0" fillId="0" borderId="3" xfId="1" applyNumberFormat="1" applyFont="1" applyBorder="1"/>
    <xf numFmtId="0" fontId="12" fillId="0" borderId="0" xfId="0" applyFont="1"/>
    <xf numFmtId="170" fontId="12" fillId="0" borderId="0" xfId="1" applyNumberFormat="1" applyFont="1"/>
    <xf numFmtId="3" fontId="0" fillId="0" borderId="0" xfId="0" applyNumberFormat="1"/>
    <xf numFmtId="3" fontId="0" fillId="0" borderId="0" xfId="1" applyNumberFormat="1" applyFont="1"/>
    <xf numFmtId="0" fontId="13" fillId="0" borderId="0" xfId="0" applyFont="1"/>
    <xf numFmtId="0" fontId="2" fillId="0" borderId="0" xfId="0" applyFont="1"/>
    <xf numFmtId="0" fontId="14" fillId="0" borderId="0" xfId="0" applyFont="1"/>
    <xf numFmtId="0" fontId="15" fillId="0" borderId="0" xfId="0" applyFont="1" applyAlignment="1">
      <alignment vertical="center"/>
    </xf>
    <xf numFmtId="0" fontId="6" fillId="0" borderId="0" xfId="0" applyFont="1"/>
    <xf numFmtId="0" fontId="21" fillId="0" borderId="0" xfId="0" applyFont="1"/>
    <xf numFmtId="0" fontId="22" fillId="0" borderId="0" xfId="0" applyFont="1" applyAlignment="1">
      <alignment vertical="center"/>
    </xf>
    <xf numFmtId="0" fontId="18" fillId="0" borderId="0" xfId="0" applyFont="1"/>
    <xf numFmtId="0" fontId="22" fillId="0" borderId="0" xfId="0" applyFont="1"/>
    <xf numFmtId="0" fontId="23" fillId="0" borderId="0" xfId="0" applyFont="1"/>
    <xf numFmtId="0" fontId="24" fillId="0" borderId="0" xfId="0" applyFont="1"/>
    <xf numFmtId="9" fontId="2" fillId="0" borderId="0" xfId="0" applyNumberFormat="1" applyFont="1"/>
    <xf numFmtId="171" fontId="0" fillId="0" borderId="0" xfId="4" applyNumberFormat="1" applyFont="1" applyFill="1"/>
    <xf numFmtId="0" fontId="25" fillId="3" borderId="0" xfId="0" applyFont="1" applyFill="1"/>
    <xf numFmtId="0" fontId="26" fillId="3" borderId="0" xfId="0" applyFont="1" applyFill="1"/>
    <xf numFmtId="0" fontId="27" fillId="3" borderId="0" xfId="0" applyFont="1" applyFill="1"/>
    <xf numFmtId="0" fontId="0" fillId="3" borderId="0" xfId="0" applyFill="1"/>
    <xf numFmtId="167" fontId="28" fillId="0" borderId="9" xfId="0" applyNumberFormat="1" applyFont="1" applyBorder="1" applyAlignment="1">
      <alignment horizontal="center"/>
    </xf>
    <xf numFmtId="167" fontId="20" fillId="0" borderId="12" xfId="0" applyNumberFormat="1" applyFont="1" applyBorder="1" applyAlignment="1">
      <alignment horizontal="center"/>
    </xf>
    <xf numFmtId="167" fontId="20" fillId="0" borderId="9" xfId="0" applyNumberFormat="1" applyFont="1" applyBorder="1" applyAlignment="1">
      <alignment horizontal="center"/>
    </xf>
    <xf numFmtId="167" fontId="28" fillId="0" borderId="15" xfId="0" applyNumberFormat="1" applyFont="1" applyBorder="1" applyAlignment="1">
      <alignment horizontal="center"/>
    </xf>
    <xf numFmtId="0" fontId="29" fillId="0" borderId="0" xfId="0" applyFont="1" applyAlignment="1">
      <alignment vertical="center"/>
    </xf>
    <xf numFmtId="0" fontId="30" fillId="0" borderId="0" xfId="0" applyFont="1" applyAlignment="1">
      <alignment vertical="center"/>
    </xf>
    <xf numFmtId="3" fontId="14" fillId="0" borderId="0" xfId="0" applyNumberFormat="1" applyFont="1"/>
    <xf numFmtId="0" fontId="21" fillId="0" borderId="0" xfId="0" applyFont="1" applyAlignment="1">
      <alignment horizontal="left" wrapText="1"/>
    </xf>
    <xf numFmtId="0" fontId="22" fillId="0" borderId="0" xfId="0" applyFont="1" applyAlignment="1">
      <alignment horizontal="left" vertical="center" wrapText="1"/>
    </xf>
    <xf numFmtId="0" fontId="31" fillId="5" borderId="0" xfId="0" applyFont="1" applyFill="1" applyAlignment="1">
      <alignment vertical="center"/>
    </xf>
    <xf numFmtId="0" fontId="32" fillId="3" borderId="0" xfId="0" applyFont="1" applyFill="1"/>
    <xf numFmtId="0" fontId="33" fillId="3" borderId="0" xfId="0" applyFont="1" applyFill="1" applyAlignment="1">
      <alignment horizontal="center"/>
    </xf>
    <xf numFmtId="0" fontId="3" fillId="3" borderId="0" xfId="0" applyFont="1" applyFill="1" applyAlignment="1">
      <alignment horizontal="center"/>
    </xf>
    <xf numFmtId="0" fontId="0" fillId="3" borderId="0" xfId="0" applyFill="1" applyAlignment="1">
      <alignment horizontal="center"/>
    </xf>
    <xf numFmtId="0" fontId="0" fillId="3" borderId="16" xfId="0" applyFill="1" applyBorder="1"/>
    <xf numFmtId="2" fontId="0" fillId="3" borderId="17" xfId="0" applyNumberFormat="1" applyFill="1" applyBorder="1" applyAlignment="1">
      <alignment horizontal="center" vertical="center" wrapText="1"/>
    </xf>
    <xf numFmtId="2" fontId="16" fillId="3" borderId="17" xfId="0" applyNumberFormat="1" applyFont="1" applyFill="1" applyBorder="1" applyAlignment="1">
      <alignment horizontal="center" vertical="center" wrapText="1"/>
    </xf>
    <xf numFmtId="2" fontId="0" fillId="3" borderId="18" xfId="0" applyNumberFormat="1" applyFill="1" applyBorder="1" applyAlignment="1">
      <alignment horizontal="center" vertical="center" wrapText="1"/>
    </xf>
    <xf numFmtId="0" fontId="0" fillId="3" borderId="19" xfId="0" applyFill="1" applyBorder="1"/>
    <xf numFmtId="0" fontId="0" fillId="3" borderId="20" xfId="0" applyFill="1" applyBorder="1" applyAlignment="1">
      <alignment horizontal="center"/>
    </xf>
    <xf numFmtId="170" fontId="1" fillId="3" borderId="20" xfId="1" applyNumberFormat="1" applyFont="1" applyFill="1" applyBorder="1" applyAlignment="1"/>
    <xf numFmtId="3" fontId="0" fillId="3" borderId="21" xfId="0" applyNumberFormat="1" applyFill="1" applyBorder="1" applyAlignment="1">
      <alignment horizontal="center"/>
    </xf>
    <xf numFmtId="0" fontId="18" fillId="3" borderId="22" xfId="0" applyFont="1" applyFill="1" applyBorder="1"/>
    <xf numFmtId="0" fontId="18" fillId="4" borderId="23" xfId="0" applyFont="1" applyFill="1" applyBorder="1" applyAlignment="1">
      <alignment horizontal="center"/>
    </xf>
    <xf numFmtId="170" fontId="18" fillId="4" borderId="23" xfId="1" applyNumberFormat="1" applyFont="1" applyFill="1" applyBorder="1" applyAlignment="1"/>
    <xf numFmtId="3" fontId="18" fillId="4" borderId="24" xfId="0" applyNumberFormat="1" applyFont="1" applyFill="1" applyBorder="1" applyAlignment="1">
      <alignment horizontal="center"/>
    </xf>
    <xf numFmtId="0" fontId="34" fillId="3" borderId="0" xfId="0" quotePrefix="1" applyFont="1" applyFill="1"/>
    <xf numFmtId="170" fontId="1" fillId="3" borderId="0" xfId="1" applyNumberFormat="1" applyFont="1" applyFill="1"/>
    <xf numFmtId="0" fontId="35" fillId="3" borderId="0" xfId="0" applyFont="1" applyFill="1"/>
    <xf numFmtId="0" fontId="17" fillId="0" borderId="0" xfId="0" applyFont="1"/>
    <xf numFmtId="9" fontId="0" fillId="0" borderId="25" xfId="2" applyFont="1" applyBorder="1"/>
    <xf numFmtId="9" fontId="0" fillId="0" borderId="25" xfId="2" applyFont="1" applyFill="1" applyBorder="1"/>
    <xf numFmtId="0" fontId="7" fillId="6" borderId="25" xfId="0" applyFont="1" applyFill="1" applyBorder="1"/>
    <xf numFmtId="0" fontId="4" fillId="0" borderId="0" xfId="0" applyFont="1" applyAlignment="1">
      <alignment horizontal="right"/>
    </xf>
    <xf numFmtId="0" fontId="4" fillId="0" borderId="0" xfId="0" applyFont="1"/>
    <xf numFmtId="0" fontId="3" fillId="6" borderId="25" xfId="0" applyFont="1" applyFill="1" applyBorder="1" applyAlignment="1">
      <alignment horizontal="center"/>
    </xf>
    <xf numFmtId="0" fontId="7" fillId="6" borderId="25" xfId="0" applyFont="1" applyFill="1" applyBorder="1" applyAlignment="1">
      <alignment horizontal="center"/>
    </xf>
    <xf numFmtId="0" fontId="0" fillId="6" borderId="25" xfId="0" applyFill="1" applyBorder="1" applyAlignment="1">
      <alignment horizontal="center"/>
    </xf>
    <xf numFmtId="167" fontId="0" fillId="0" borderId="25" xfId="0" applyNumberFormat="1" applyBorder="1"/>
    <xf numFmtId="0" fontId="3" fillId="6" borderId="25" xfId="0" applyFont="1" applyFill="1" applyBorder="1" applyAlignment="1">
      <alignment wrapText="1"/>
    </xf>
    <xf numFmtId="0" fontId="0" fillId="6" borderId="25" xfId="0" applyFill="1" applyBorder="1" applyAlignment="1">
      <alignment wrapText="1"/>
    </xf>
    <xf numFmtId="0" fontId="3" fillId="6" borderId="25" xfId="0" applyFont="1" applyFill="1" applyBorder="1"/>
    <xf numFmtId="0" fontId="3" fillId="6" borderId="26" xfId="0" applyFont="1" applyFill="1" applyBorder="1" applyAlignment="1">
      <alignment horizontal="center"/>
    </xf>
    <xf numFmtId="0" fontId="5" fillId="2" borderId="1" xfId="0" applyFont="1" applyFill="1" applyBorder="1" applyAlignment="1">
      <alignment horizontal="right" vertical="center"/>
    </xf>
    <xf numFmtId="168" fontId="3" fillId="0" borderId="3" xfId="0" applyNumberFormat="1" applyFont="1" applyBorder="1" applyAlignment="1">
      <alignment horizontal="right" vertical="center"/>
    </xf>
    <xf numFmtId="168" fontId="0" fillId="0" borderId="3" xfId="0" applyNumberFormat="1" applyBorder="1" applyAlignment="1">
      <alignment horizontal="right" vertical="center"/>
    </xf>
    <xf numFmtId="0" fontId="5" fillId="2" borderId="1" xfId="0" applyFont="1" applyFill="1" applyBorder="1" applyAlignment="1">
      <alignment horizontal="center" vertical="center"/>
    </xf>
    <xf numFmtId="0" fontId="0" fillId="0" borderId="0" xfId="0" applyAlignment="1">
      <alignment horizontal="center"/>
    </xf>
    <xf numFmtId="1" fontId="0" fillId="0" borderId="0" xfId="0" applyNumberFormat="1" applyAlignment="1">
      <alignment horizontal="center"/>
    </xf>
    <xf numFmtId="168" fontId="0" fillId="0" borderId="0" xfId="0" applyNumberFormat="1" applyAlignment="1">
      <alignment horizontal="center"/>
    </xf>
    <xf numFmtId="168" fontId="14" fillId="0" borderId="0" xfId="0" applyNumberFormat="1" applyFont="1" applyAlignment="1">
      <alignment horizontal="center"/>
    </xf>
    <xf numFmtId="1" fontId="0" fillId="0" borderId="25" xfId="0" applyNumberFormat="1" applyBorder="1" applyAlignment="1">
      <alignment horizontal="center"/>
    </xf>
    <xf numFmtId="3" fontId="0" fillId="0" borderId="0" xfId="2" applyNumberFormat="1" applyFont="1" applyAlignment="1">
      <alignment horizontal="center"/>
    </xf>
    <xf numFmtId="0" fontId="2" fillId="0" borderId="0" xfId="0" quotePrefix="1" applyFont="1" applyAlignment="1">
      <alignment horizontal="center"/>
    </xf>
    <xf numFmtId="9" fontId="0" fillId="0" borderId="0" xfId="2" applyFont="1" applyAlignment="1">
      <alignment horizontal="center"/>
    </xf>
    <xf numFmtId="3" fontId="0" fillId="0" borderId="0" xfId="0" applyNumberFormat="1" applyAlignment="1">
      <alignment horizontal="center"/>
    </xf>
    <xf numFmtId="9" fontId="0" fillId="0" borderId="0" xfId="0" applyNumberFormat="1" applyAlignment="1">
      <alignment horizontal="center"/>
    </xf>
    <xf numFmtId="0" fontId="6" fillId="6" borderId="25" xfId="0" applyFont="1" applyFill="1" applyBorder="1" applyAlignment="1">
      <alignment horizontal="center" vertical="center" wrapText="1"/>
    </xf>
    <xf numFmtId="168" fontId="16" fillId="0" borderId="25" xfId="0" applyNumberFormat="1" applyFont="1" applyBorder="1" applyAlignment="1">
      <alignment horizontal="center"/>
    </xf>
    <xf numFmtId="0" fontId="5" fillId="2" borderId="1" xfId="0" applyFont="1" applyFill="1" applyBorder="1" applyAlignment="1">
      <alignment horizontal="right" vertical="center" wrapText="1"/>
    </xf>
    <xf numFmtId="3" fontId="7" fillId="0" borderId="0" xfId="4" applyNumberFormat="1" applyFont="1" applyFill="1" applyBorder="1" applyAlignment="1">
      <alignment horizontal="right" vertical="center"/>
    </xf>
    <xf numFmtId="3" fontId="6" fillId="0" borderId="0" xfId="4" applyNumberFormat="1" applyFont="1" applyFill="1" applyBorder="1" applyAlignment="1">
      <alignment horizontal="right" vertical="center"/>
    </xf>
    <xf numFmtId="165" fontId="7" fillId="0" borderId="2" xfId="2" applyNumberFormat="1" applyFont="1" applyFill="1" applyBorder="1" applyAlignment="1">
      <alignment horizontal="right" vertical="center"/>
    </xf>
    <xf numFmtId="165" fontId="6" fillId="0" borderId="2" xfId="2" applyNumberFormat="1" applyFont="1" applyFill="1" applyBorder="1" applyAlignment="1">
      <alignment horizontal="right" vertical="center"/>
    </xf>
    <xf numFmtId="166" fontId="7" fillId="0" borderId="0" xfId="4" applyNumberFormat="1" applyFont="1" applyFill="1" applyBorder="1" applyAlignment="1">
      <alignment horizontal="right" vertical="center"/>
    </xf>
    <xf numFmtId="166" fontId="6" fillId="0" borderId="0" xfId="4" applyNumberFormat="1" applyFont="1" applyFill="1" applyBorder="1" applyAlignment="1">
      <alignment horizontal="right" vertical="center"/>
    </xf>
    <xf numFmtId="167" fontId="7" fillId="0" borderId="0" xfId="2" applyNumberFormat="1" applyFont="1" applyFill="1" applyBorder="1" applyAlignment="1">
      <alignment horizontal="right" vertical="center"/>
    </xf>
    <xf numFmtId="167" fontId="6" fillId="0" borderId="0" xfId="2" applyNumberFormat="1" applyFont="1" applyFill="1" applyBorder="1" applyAlignment="1">
      <alignment horizontal="right" vertical="center"/>
    </xf>
    <xf numFmtId="167" fontId="7" fillId="0" borderId="3" xfId="0" applyNumberFormat="1" applyFont="1" applyBorder="1" applyAlignment="1">
      <alignment horizontal="right" vertical="center"/>
    </xf>
    <xf numFmtId="167" fontId="6" fillId="0" borderId="3" xfId="0" applyNumberFormat="1" applyFont="1" applyBorder="1" applyAlignment="1">
      <alignment horizontal="right" vertical="center"/>
    </xf>
    <xf numFmtId="167" fontId="7" fillId="0" borderId="2" xfId="2" applyNumberFormat="1" applyFont="1" applyFill="1" applyBorder="1" applyAlignment="1">
      <alignment horizontal="right" vertical="center"/>
    </xf>
    <xf numFmtId="167" fontId="6" fillId="0" borderId="2" xfId="2" applyNumberFormat="1" applyFont="1" applyFill="1" applyBorder="1" applyAlignment="1">
      <alignment horizontal="right" vertical="center"/>
    </xf>
    <xf numFmtId="166" fontId="7" fillId="0" borderId="0" xfId="0" applyNumberFormat="1" applyFont="1" applyAlignment="1">
      <alignment horizontal="right" vertical="center"/>
    </xf>
    <xf numFmtId="166" fontId="6" fillId="0" borderId="0" xfId="0" applyNumberFormat="1" applyFont="1" applyAlignment="1">
      <alignment horizontal="right" vertical="center"/>
    </xf>
    <xf numFmtId="3" fontId="7" fillId="0" borderId="3" xfId="0" applyNumberFormat="1" applyFont="1" applyBorder="1" applyAlignment="1">
      <alignment horizontal="right" vertical="center"/>
    </xf>
    <xf numFmtId="3" fontId="6" fillId="0" borderId="3" xfId="0" applyNumberFormat="1" applyFont="1" applyBorder="1" applyAlignment="1">
      <alignment horizontal="right" vertical="center"/>
    </xf>
    <xf numFmtId="167" fontId="6" fillId="0" borderId="3" xfId="2" applyNumberFormat="1" applyFont="1" applyFill="1" applyBorder="1" applyAlignment="1">
      <alignment horizontal="right" vertical="center"/>
    </xf>
    <xf numFmtId="2" fontId="7" fillId="0" borderId="0" xfId="2" applyNumberFormat="1" applyFont="1" applyFill="1" applyBorder="1" applyAlignment="1">
      <alignment horizontal="right" vertical="center"/>
    </xf>
    <xf numFmtId="2" fontId="6" fillId="0" borderId="0" xfId="2" applyNumberFormat="1" applyFont="1" applyFill="1" applyBorder="1" applyAlignment="1">
      <alignment horizontal="right" vertical="center"/>
    </xf>
    <xf numFmtId="168" fontId="7" fillId="0" borderId="3" xfId="2" applyNumberFormat="1" applyFont="1" applyFill="1" applyBorder="1" applyAlignment="1">
      <alignment horizontal="right" vertical="center"/>
    </xf>
    <xf numFmtId="168" fontId="6" fillId="0" borderId="3" xfId="2" applyNumberFormat="1" applyFont="1" applyFill="1" applyBorder="1" applyAlignment="1">
      <alignment horizontal="right" vertical="center"/>
    </xf>
    <xf numFmtId="167" fontId="7" fillId="0" borderId="0" xfId="2" applyNumberFormat="1" applyFont="1" applyFill="1" applyAlignment="1">
      <alignment horizontal="right" vertical="center"/>
    </xf>
    <xf numFmtId="167" fontId="6" fillId="0" borderId="0" xfId="2" applyNumberFormat="1" applyFont="1" applyFill="1" applyAlignment="1">
      <alignment horizontal="right" vertical="center"/>
    </xf>
    <xf numFmtId="168" fontId="6" fillId="0" borderId="0" xfId="0" applyNumberFormat="1" applyFont="1" applyAlignment="1">
      <alignment horizontal="right" vertical="center"/>
    </xf>
    <xf numFmtId="168" fontId="7" fillId="0" borderId="0" xfId="0" applyNumberFormat="1" applyFont="1" applyAlignment="1">
      <alignment horizontal="right" vertical="center"/>
    </xf>
    <xf numFmtId="2" fontId="7" fillId="0" borderId="0" xfId="0" applyNumberFormat="1" applyFont="1" applyAlignment="1">
      <alignment horizontal="right" vertical="center"/>
    </xf>
    <xf numFmtId="2" fontId="6" fillId="0" borderId="0" xfId="0" applyNumberFormat="1" applyFont="1" applyAlignment="1">
      <alignment horizontal="right" vertical="center"/>
    </xf>
    <xf numFmtId="168" fontId="6" fillId="0" borderId="3" xfId="0" applyNumberFormat="1" applyFont="1" applyBorder="1" applyAlignment="1">
      <alignment horizontal="right" vertical="center"/>
    </xf>
    <xf numFmtId="169" fontId="6" fillId="0" borderId="0" xfId="0" applyNumberFormat="1" applyFont="1" applyAlignment="1">
      <alignment horizontal="right" vertical="center"/>
    </xf>
    <xf numFmtId="1" fontId="0" fillId="0" borderId="25" xfId="0" applyNumberFormat="1" applyBorder="1"/>
    <xf numFmtId="0" fontId="6" fillId="0" borderId="0" xfId="0" applyFont="1" applyAlignment="1">
      <alignment horizontal="center" vertical="center"/>
    </xf>
    <xf numFmtId="0" fontId="6" fillId="6" borderId="25" xfId="0" applyFont="1" applyFill="1" applyBorder="1" applyAlignment="1">
      <alignment horizontal="center" vertical="center"/>
    </xf>
    <xf numFmtId="0" fontId="7" fillId="6" borderId="25" xfId="0" applyFont="1" applyFill="1" applyBorder="1" applyAlignment="1">
      <alignment horizontal="center" vertical="center"/>
    </xf>
    <xf numFmtId="0" fontId="7" fillId="6" borderId="25" xfId="0" applyFont="1" applyFill="1" applyBorder="1" applyAlignment="1">
      <alignment horizontal="center" vertical="center" wrapText="1"/>
    </xf>
    <xf numFmtId="9" fontId="20" fillId="0" borderId="25" xfId="0" applyNumberFormat="1" applyFont="1" applyBorder="1" applyAlignment="1">
      <alignment horizontal="center" vertical="center"/>
    </xf>
    <xf numFmtId="0" fontId="38" fillId="0" borderId="0" xfId="0" applyFont="1" applyAlignment="1">
      <alignment vertical="center"/>
    </xf>
    <xf numFmtId="0" fontId="3" fillId="6" borderId="25" xfId="0" applyFont="1" applyFill="1" applyBorder="1" applyAlignment="1">
      <alignment horizontal="center" wrapText="1"/>
    </xf>
    <xf numFmtId="1" fontId="16" fillId="0" borderId="25" xfId="0" applyNumberFormat="1" applyFont="1" applyBorder="1"/>
    <xf numFmtId="0" fontId="39" fillId="0" borderId="0" xfId="0" applyFont="1" applyAlignment="1">
      <alignment vertical="center"/>
    </xf>
    <xf numFmtId="0" fontId="41" fillId="0" borderId="0" xfId="0" applyFont="1" applyAlignment="1">
      <alignment horizontal="left" vertical="center" wrapText="1"/>
    </xf>
    <xf numFmtId="0" fontId="37" fillId="0" borderId="0" xfId="0" applyFont="1" applyAlignment="1">
      <alignment horizontal="left" vertical="center"/>
    </xf>
    <xf numFmtId="0" fontId="42" fillId="0" borderId="0" xfId="0" applyFont="1"/>
    <xf numFmtId="0" fontId="43" fillId="0" borderId="0" xfId="0" applyFont="1"/>
    <xf numFmtId="0" fontId="44" fillId="2" borderId="1" xfId="0" applyFont="1" applyFill="1" applyBorder="1" applyAlignment="1">
      <alignment vertical="center"/>
    </xf>
    <xf numFmtId="0" fontId="45" fillId="4" borderId="0" xfId="0" applyFont="1" applyFill="1"/>
    <xf numFmtId="0" fontId="42" fillId="0" borderId="0" xfId="0" applyFont="1" applyAlignment="1">
      <alignment horizontal="left"/>
    </xf>
    <xf numFmtId="0" fontId="42" fillId="0" borderId="0" xfId="0" applyFont="1" applyAlignment="1">
      <alignment horizontal="left" wrapText="1"/>
    </xf>
    <xf numFmtId="1" fontId="16" fillId="0" borderId="25" xfId="0" applyNumberFormat="1" applyFont="1" applyBorder="1" applyAlignment="1">
      <alignment horizontal="center"/>
    </xf>
    <xf numFmtId="0" fontId="0" fillId="0" borderId="25" xfId="0" applyBorder="1" applyAlignment="1">
      <alignment horizontal="center"/>
    </xf>
    <xf numFmtId="1" fontId="36" fillId="0" borderId="0" xfId="0" applyNumberFormat="1" applyFont="1" applyAlignment="1">
      <alignment horizontal="center"/>
    </xf>
    <xf numFmtId="1" fontId="3" fillId="0" borderId="0" xfId="0" applyNumberFormat="1" applyFont="1" applyAlignment="1">
      <alignment horizontal="center"/>
    </xf>
    <xf numFmtId="1" fontId="14" fillId="0" borderId="0" xfId="0" applyNumberFormat="1" applyFont="1" applyAlignment="1">
      <alignment horizontal="center"/>
    </xf>
    <xf numFmtId="1" fontId="14" fillId="7" borderId="25" xfId="0" applyNumberFormat="1" applyFont="1" applyFill="1" applyBorder="1" applyAlignment="1">
      <alignment horizontal="center"/>
    </xf>
    <xf numFmtId="168" fontId="0" fillId="0" borderId="25" xfId="0" applyNumberFormat="1" applyBorder="1" applyAlignment="1">
      <alignment horizontal="center"/>
    </xf>
    <xf numFmtId="168" fontId="14" fillId="7" borderId="25" xfId="0" applyNumberFormat="1" applyFont="1" applyFill="1" applyBorder="1" applyAlignment="1">
      <alignment horizontal="center"/>
    </xf>
    <xf numFmtId="0" fontId="3" fillId="7" borderId="25" xfId="0" applyFont="1" applyFill="1" applyBorder="1" applyAlignment="1">
      <alignment horizontal="center"/>
    </xf>
    <xf numFmtId="0" fontId="36" fillId="7" borderId="25" xfId="0" applyFont="1" applyFill="1" applyBorder="1" applyAlignment="1">
      <alignment horizontal="center"/>
    </xf>
    <xf numFmtId="1" fontId="0" fillId="0" borderId="0" xfId="0" applyNumberFormat="1"/>
    <xf numFmtId="9" fontId="20" fillId="0" borderId="25" xfId="0" applyNumberFormat="1" applyFont="1" applyBorder="1" applyAlignment="1">
      <alignment horizontal="center"/>
    </xf>
    <xf numFmtId="9" fontId="0" fillId="0" borderId="25" xfId="2" applyFont="1" applyFill="1" applyBorder="1" applyAlignment="1">
      <alignment horizontal="center"/>
    </xf>
    <xf numFmtId="9" fontId="3" fillId="7" borderId="25" xfId="2" applyFont="1" applyFill="1" applyBorder="1" applyAlignment="1">
      <alignment horizontal="center"/>
    </xf>
    <xf numFmtId="1" fontId="14" fillId="7" borderId="25" xfId="0" applyNumberFormat="1" applyFont="1" applyFill="1" applyBorder="1"/>
    <xf numFmtId="0" fontId="36" fillId="6" borderId="25" xfId="0" applyFont="1" applyFill="1" applyBorder="1"/>
    <xf numFmtId="0" fontId="36" fillId="6" borderId="25" xfId="0" applyFont="1" applyFill="1" applyBorder="1" applyAlignment="1">
      <alignment horizontal="center"/>
    </xf>
    <xf numFmtId="0" fontId="0" fillId="6" borderId="25" xfId="0" applyFill="1" applyBorder="1" applyAlignment="1">
      <alignment horizontal="center" vertical="center" wrapText="1"/>
    </xf>
    <xf numFmtId="167" fontId="14" fillId="7" borderId="25" xfId="0" applyNumberFormat="1" applyFont="1" applyFill="1" applyBorder="1"/>
    <xf numFmtId="9" fontId="14" fillId="7" borderId="25" xfId="2" applyFont="1" applyFill="1" applyBorder="1"/>
    <xf numFmtId="1" fontId="7" fillId="0" borderId="0" xfId="4" applyNumberFormat="1" applyFont="1" applyFill="1" applyBorder="1" applyAlignment="1">
      <alignment horizontal="right" vertical="center"/>
    </xf>
    <xf numFmtId="1" fontId="6" fillId="0" borderId="0" xfId="4" applyNumberFormat="1" applyFont="1" applyFill="1" applyBorder="1" applyAlignment="1">
      <alignment horizontal="right" vertical="center"/>
    </xf>
    <xf numFmtId="1" fontId="7" fillId="0" borderId="2" xfId="4" applyNumberFormat="1" applyFont="1" applyFill="1" applyBorder="1" applyAlignment="1">
      <alignment horizontal="right" vertical="center"/>
    </xf>
    <xf numFmtId="1" fontId="6" fillId="0" borderId="2" xfId="4" applyNumberFormat="1" applyFont="1" applyFill="1" applyBorder="1" applyAlignment="1">
      <alignment horizontal="right" vertical="center"/>
    </xf>
    <xf numFmtId="1" fontId="9" fillId="0" borderId="4" xfId="4" applyNumberFormat="1" applyFont="1" applyFill="1" applyBorder="1" applyAlignment="1">
      <alignment horizontal="right" vertical="center"/>
    </xf>
    <xf numFmtId="1" fontId="8" fillId="0" borderId="4" xfId="4" applyNumberFormat="1" applyFont="1" applyFill="1" applyBorder="1" applyAlignment="1">
      <alignment horizontal="right" vertical="center"/>
    </xf>
    <xf numFmtId="1" fontId="7" fillId="0" borderId="0" xfId="0" applyNumberFormat="1" applyFont="1" applyAlignment="1">
      <alignment horizontal="right" vertical="center"/>
    </xf>
    <xf numFmtId="1" fontId="6" fillId="0" borderId="0" xfId="0" applyNumberFormat="1" applyFont="1" applyAlignment="1">
      <alignment horizontal="right" vertical="center"/>
    </xf>
    <xf numFmtId="1" fontId="7" fillId="0" borderId="5" xfId="0" applyNumberFormat="1" applyFont="1" applyBorder="1" applyAlignment="1">
      <alignment horizontal="right" vertical="center"/>
    </xf>
    <xf numFmtId="1" fontId="6" fillId="0" borderId="5" xfId="0" applyNumberFormat="1" applyFont="1" applyBorder="1" applyAlignment="1">
      <alignment horizontal="right" vertical="center"/>
    </xf>
    <xf numFmtId="1" fontId="7" fillId="0" borderId="6" xfId="0" applyNumberFormat="1" applyFont="1" applyBorder="1" applyAlignment="1">
      <alignment horizontal="right" vertical="center"/>
    </xf>
    <xf numFmtId="1" fontId="6" fillId="0" borderId="6" xfId="0" applyNumberFormat="1" applyFont="1" applyBorder="1" applyAlignment="1">
      <alignment horizontal="right" vertical="center"/>
    </xf>
    <xf numFmtId="165" fontId="6" fillId="0" borderId="25" xfId="2" applyNumberFormat="1" applyFont="1" applyBorder="1" applyAlignment="1">
      <alignment horizontal="center"/>
    </xf>
    <xf numFmtId="165" fontId="0" fillId="0" borderId="25" xfId="0" applyNumberFormat="1" applyBorder="1" applyAlignment="1">
      <alignment horizontal="center"/>
    </xf>
    <xf numFmtId="165" fontId="14" fillId="7" borderId="25" xfId="0" applyNumberFormat="1" applyFont="1" applyFill="1" applyBorder="1" applyAlignment="1">
      <alignment horizontal="center"/>
    </xf>
    <xf numFmtId="1" fontId="6" fillId="0" borderId="25" xfId="4" applyNumberFormat="1" applyFont="1" applyBorder="1" applyAlignment="1">
      <alignment horizontal="center"/>
    </xf>
    <xf numFmtId="1" fontId="19" fillId="7" borderId="25" xfId="4" applyNumberFormat="1" applyFont="1" applyFill="1" applyBorder="1" applyAlignment="1">
      <alignment horizontal="center"/>
    </xf>
    <xf numFmtId="0" fontId="21" fillId="0" borderId="0" xfId="0" applyFont="1" applyAlignment="1">
      <alignment horizontal="center"/>
    </xf>
    <xf numFmtId="0" fontId="22" fillId="0" borderId="0" xfId="0" applyFont="1" applyAlignment="1">
      <alignment horizontal="center" vertical="center"/>
    </xf>
    <xf numFmtId="0" fontId="24" fillId="0" borderId="0" xfId="0" applyFont="1" applyAlignment="1">
      <alignment horizontal="center"/>
    </xf>
    <xf numFmtId="167" fontId="0" fillId="0" borderId="0" xfId="0" applyNumberFormat="1" applyAlignment="1">
      <alignment horizontal="center"/>
    </xf>
    <xf numFmtId="167" fontId="3" fillId="0" borderId="25" xfId="0" applyNumberFormat="1" applyFont="1" applyBorder="1" applyAlignment="1">
      <alignment horizontal="center"/>
    </xf>
    <xf numFmtId="167" fontId="0" fillId="0" borderId="25" xfId="0" applyNumberFormat="1" applyBorder="1" applyAlignment="1">
      <alignment horizontal="center"/>
    </xf>
    <xf numFmtId="167" fontId="0" fillId="0" borderId="25" xfId="2" applyNumberFormat="1" applyFont="1" applyBorder="1" applyAlignment="1">
      <alignment horizontal="center"/>
    </xf>
    <xf numFmtId="4" fontId="0" fillId="0" borderId="25" xfId="0" applyNumberFormat="1" applyBorder="1" applyAlignment="1">
      <alignment horizontal="center"/>
    </xf>
    <xf numFmtId="2" fontId="0" fillId="0" borderId="25" xfId="0" applyNumberFormat="1" applyBorder="1" applyAlignment="1">
      <alignment horizontal="center"/>
    </xf>
    <xf numFmtId="4" fontId="14" fillId="7" borderId="25" xfId="0" applyNumberFormat="1" applyFont="1" applyFill="1" applyBorder="1" applyAlignment="1">
      <alignment horizontal="center"/>
    </xf>
    <xf numFmtId="167" fontId="14" fillId="7" borderId="25" xfId="2" applyNumberFormat="1" applyFont="1" applyFill="1" applyBorder="1" applyAlignment="1">
      <alignment horizontal="center"/>
    </xf>
    <xf numFmtId="3" fontId="0" fillId="0" borderId="25" xfId="0" applyNumberFormat="1" applyBorder="1" applyAlignment="1">
      <alignment horizontal="center"/>
    </xf>
    <xf numFmtId="0" fontId="22" fillId="0" borderId="0" xfId="0" applyFont="1" applyAlignment="1">
      <alignment horizontal="center" vertical="center" wrapText="1"/>
    </xf>
    <xf numFmtId="9" fontId="6" fillId="0" borderId="0" xfId="5" applyFont="1" applyFill="1" applyAlignment="1">
      <alignment horizontal="center"/>
    </xf>
    <xf numFmtId="0" fontId="30" fillId="0" borderId="0" xfId="0" applyFont="1" applyAlignment="1">
      <alignment horizontal="center" vertical="center"/>
    </xf>
    <xf numFmtId="3" fontId="14" fillId="7" borderId="25" xfId="0" applyNumberFormat="1" applyFont="1" applyFill="1" applyBorder="1" applyAlignment="1">
      <alignment horizontal="center"/>
    </xf>
    <xf numFmtId="0" fontId="3" fillId="0" borderId="0" xfId="0" applyFont="1" applyAlignment="1">
      <alignment horizontal="right" vertical="center"/>
    </xf>
    <xf numFmtId="10" fontId="3" fillId="0" borderId="0" xfId="0" applyNumberFormat="1" applyFont="1" applyAlignment="1">
      <alignment horizontal="right" vertical="center"/>
    </xf>
    <xf numFmtId="1" fontId="3" fillId="7" borderId="25" xfId="0" applyNumberFormat="1" applyFont="1" applyFill="1" applyBorder="1" applyAlignment="1">
      <alignment horizontal="center"/>
    </xf>
    <xf numFmtId="167" fontId="36" fillId="7" borderId="25" xfId="0" applyNumberFormat="1" applyFont="1" applyFill="1" applyBorder="1" applyAlignment="1">
      <alignment horizontal="center"/>
    </xf>
    <xf numFmtId="1" fontId="36" fillId="7" borderId="25" xfId="0" applyNumberFormat="1" applyFont="1" applyFill="1" applyBorder="1" applyAlignment="1">
      <alignment horizontal="center"/>
    </xf>
    <xf numFmtId="4" fontId="36" fillId="7" borderId="25" xfId="0" applyNumberFormat="1" applyFont="1" applyFill="1" applyBorder="1" applyAlignment="1">
      <alignment horizontal="center"/>
    </xf>
    <xf numFmtId="0" fontId="5" fillId="2" borderId="6" xfId="0" applyFont="1" applyFill="1" applyBorder="1" applyAlignment="1">
      <alignment horizontal="center" vertical="center"/>
    </xf>
    <xf numFmtId="0" fontId="28" fillId="0" borderId="7" xfId="0" applyFont="1" applyBorder="1" applyAlignment="1">
      <alignment horizontal="left"/>
    </xf>
    <xf numFmtId="0" fontId="28" fillId="0" borderId="8" xfId="0" applyFont="1" applyBorder="1" applyAlignment="1">
      <alignment horizontal="left"/>
    </xf>
    <xf numFmtId="0" fontId="28" fillId="0" borderId="13" xfId="0" applyFont="1" applyBorder="1" applyAlignment="1">
      <alignment horizontal="left"/>
    </xf>
    <xf numFmtId="0" fontId="28" fillId="0" borderId="14" xfId="0" applyFont="1" applyBorder="1" applyAlignment="1">
      <alignment horizontal="left"/>
    </xf>
    <xf numFmtId="0" fontId="20" fillId="0" borderId="10" xfId="0" applyFont="1" applyBorder="1" applyAlignment="1">
      <alignment horizontal="left"/>
    </xf>
    <xf numFmtId="0" fontId="20" fillId="0" borderId="11" xfId="0" applyFont="1" applyBorder="1" applyAlignment="1">
      <alignment horizontal="left"/>
    </xf>
    <xf numFmtId="0" fontId="20" fillId="0" borderId="7" xfId="0" applyFont="1" applyBorder="1" applyAlignment="1">
      <alignment horizontal="left"/>
    </xf>
    <xf numFmtId="0" fontId="20" fillId="0" borderId="8" xfId="0" applyFont="1" applyBorder="1" applyAlignment="1">
      <alignment horizontal="left"/>
    </xf>
    <xf numFmtId="0" fontId="5" fillId="2" borderId="0" xfId="0" applyFont="1" applyFill="1" applyAlignment="1">
      <alignment horizontal="left" vertical="center"/>
    </xf>
    <xf numFmtId="0" fontId="47" fillId="0" borderId="0" xfId="0" applyFont="1" applyFill="1"/>
  </cellXfs>
  <cellStyles count="7">
    <cellStyle name="Milliers" xfId="1" builtinId="3"/>
    <cellStyle name="Milliers 3" xfId="4" xr:uid="{F588991B-AEA3-4455-9C79-85441DC977AA}"/>
    <cellStyle name="Normal" xfId="0" builtinId="0"/>
    <cellStyle name="Normal 2" xfId="3" xr:uid="{E148395F-BC8C-48C2-A717-6543C44B299A}"/>
    <cellStyle name="Normal 3" xfId="6" xr:uid="{0597E104-776C-4CD1-9896-F1893DAAD9FD}"/>
    <cellStyle name="Pourcentage" xfId="2" builtinId="5"/>
    <cellStyle name="Pourcentage 4" xfId="5" xr:uid="{F566E2C0-B2DD-4D93-8BDA-A25298B3488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3.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5.xml.rels><?xml version="1.0" encoding="UTF-8" standalone="yes"?>
<Relationships xmlns="http://schemas.openxmlformats.org/package/2006/relationships"><Relationship Id="rId1" Type="http://schemas.openxmlformats.org/officeDocument/2006/relationships/chartUserShapes" Target="../drawings/drawing6.xml"/></Relationships>
</file>

<file path=xl/charts/_rels/chart6.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7.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8.xml.rels><?xml version="1.0" encoding="UTF-8" standalone="yes"?>
<Relationships xmlns="http://schemas.openxmlformats.org/package/2006/relationships"><Relationship Id="rId1" Type="http://schemas.openxmlformats.org/officeDocument/2006/relationships/chartUserShapes" Target="../drawings/drawing8.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9.xml"/></Relationships>
</file>

<file path=xl/charts/_rels/chart10.xml.rels><?xml version="1.0" encoding="UTF-8" standalone="yes"?>
<Relationships xmlns="http://schemas.openxmlformats.org/package/2006/relationships"><Relationship Id="rId1" Type="http://schemas.openxmlformats.org/officeDocument/2006/relationships/chartUserShapes" Target="../drawings/drawing10.xml"/></Relationships>
</file>

<file path=xl/charts/_rels/chart11.xml.rels><?xml version="1.0" encoding="UTF-8" standalone="yes"?>
<Relationships xmlns="http://schemas.openxmlformats.org/package/2006/relationships"><Relationship Id="rId1" Type="http://schemas.openxmlformats.org/officeDocument/2006/relationships/chartUserShapes" Target="../drawings/drawing11.xml"/></Relationships>
</file>

<file path=xl/charts/_rels/chart12.xml.rels><?xml version="1.0" encoding="UTF-8" standalone="yes"?>
<Relationships xmlns="http://schemas.openxmlformats.org/package/2006/relationships"><Relationship Id="rId1" Type="http://schemas.openxmlformats.org/officeDocument/2006/relationships/chartUserShapes" Target="../drawings/drawing12.xml"/></Relationships>
</file>

<file path=xl/charts/_rels/chart13.xml.rels><?xml version="1.0" encoding="UTF-8" standalone="yes"?>
<Relationships xmlns="http://schemas.openxmlformats.org/package/2006/relationships"><Relationship Id="rId1" Type="http://schemas.openxmlformats.org/officeDocument/2006/relationships/chartUserShapes" Target="../drawings/drawing14.xml"/></Relationships>
</file>

<file path=xl/charts/_rels/chart14.xml.rels><?xml version="1.0" encoding="UTF-8" standalone="yes"?>
<Relationships xmlns="http://schemas.openxmlformats.org/package/2006/relationships"><Relationship Id="rId1" Type="http://schemas.openxmlformats.org/officeDocument/2006/relationships/chartUserShapes" Target="../drawings/drawing15.xml"/></Relationships>
</file>

<file path=xl/charts/_rels/chart15.xml.rels><?xml version="1.0" encoding="UTF-8" standalone="yes"?>
<Relationships xmlns="http://schemas.openxmlformats.org/package/2006/relationships"><Relationship Id="rId1" Type="http://schemas.openxmlformats.org/officeDocument/2006/relationships/chartUserShapes" Target="../drawings/drawing16.xml"/></Relationships>
</file>

<file path=xl/charts/_rels/chart17.xml.rels><?xml version="1.0" encoding="UTF-8" standalone="yes"?>
<Relationships xmlns="http://schemas.openxmlformats.org/package/2006/relationships"><Relationship Id="rId1" Type="http://schemas.openxmlformats.org/officeDocument/2006/relationships/chartUserShapes" Target="../drawings/drawing18.xml"/></Relationships>
</file>

<file path=xl/charts/_rels/chart18.xml.rels><?xml version="1.0" encoding="UTF-8" standalone="yes"?>
<Relationships xmlns="http://schemas.openxmlformats.org/package/2006/relationships"><Relationship Id="rId1" Type="http://schemas.openxmlformats.org/officeDocument/2006/relationships/chartUserShapes" Target="../drawings/drawing19.xml"/></Relationships>
</file>

<file path=xl/charts/_rels/chart19.xml.rels><?xml version="1.0" encoding="UTF-8" standalone="yes"?>
<Relationships xmlns="http://schemas.openxmlformats.org/package/2006/relationships"><Relationship Id="rId1" Type="http://schemas.openxmlformats.org/officeDocument/2006/relationships/chartUserShapes" Target="../drawings/drawing20.xml"/></Relationships>
</file>

<file path=xl/charts/_rels/chart20.xml.rels><?xml version="1.0" encoding="UTF-8" standalone="yes"?>
<Relationships xmlns="http://schemas.openxmlformats.org/package/2006/relationships"><Relationship Id="rId1" Type="http://schemas.openxmlformats.org/officeDocument/2006/relationships/chartUserShapes" Target="../drawings/drawing21.xml"/></Relationships>
</file>

<file path=xl/charts/_rels/chart21.xml.rels><?xml version="1.0" encoding="UTF-8" standalone="yes"?>
<Relationships xmlns="http://schemas.openxmlformats.org/package/2006/relationships"><Relationship Id="rId1" Type="http://schemas.openxmlformats.org/officeDocument/2006/relationships/chartUserShapes" Target="../drawings/drawing22.xml"/></Relationships>
</file>

<file path=xl/charts/_rels/chart22.xml.rels><?xml version="1.0" encoding="UTF-8" standalone="yes"?>
<Relationships xmlns="http://schemas.openxmlformats.org/package/2006/relationships"><Relationship Id="rId1" Type="http://schemas.openxmlformats.org/officeDocument/2006/relationships/chartUserShapes" Target="../drawings/drawing24.xml"/></Relationships>
</file>

<file path=xl/charts/_rels/chart23.xml.rels><?xml version="1.0" encoding="UTF-8" standalone="yes"?>
<Relationships xmlns="http://schemas.openxmlformats.org/package/2006/relationships"><Relationship Id="rId1" Type="http://schemas.openxmlformats.org/officeDocument/2006/relationships/chartUserShapes" Target="../drawings/drawing25.xml"/></Relationships>
</file>

<file path=xl/charts/_rels/chart24.xml.rels><?xml version="1.0" encoding="UTF-8" standalone="yes"?>
<Relationships xmlns="http://schemas.openxmlformats.org/package/2006/relationships"><Relationship Id="rId1" Type="http://schemas.openxmlformats.org/officeDocument/2006/relationships/chartUserShapes" Target="../drawings/drawing26.xml"/></Relationships>
</file>

<file path=xl/charts/_rels/chart25.xml.rels><?xml version="1.0" encoding="UTF-8" standalone="yes"?>
<Relationships xmlns="http://schemas.openxmlformats.org/package/2006/relationships"><Relationship Id="rId1" Type="http://schemas.openxmlformats.org/officeDocument/2006/relationships/chartUserShapes" Target="../drawings/drawing27.xml"/></Relationships>
</file>

<file path=xl/charts/_rels/chart26.xml.rels><?xml version="1.0" encoding="UTF-8" standalone="yes"?>
<Relationships xmlns="http://schemas.openxmlformats.org/package/2006/relationships"><Relationship Id="rId1" Type="http://schemas.openxmlformats.org/officeDocument/2006/relationships/chartUserShapes" Target="../drawings/drawing28.xml"/></Relationships>
</file>

<file path=xl/charts/_rels/chart27.xml.rels><?xml version="1.0" encoding="UTF-8" standalone="yes"?>
<Relationships xmlns="http://schemas.openxmlformats.org/package/2006/relationships"><Relationship Id="rId1" Type="http://schemas.openxmlformats.org/officeDocument/2006/relationships/chartUserShapes" Target="../drawings/drawing29.xml"/></Relationships>
</file>

<file path=xl/charts/_rels/chart28.xml.rels><?xml version="1.0" encoding="UTF-8" standalone="yes"?>
<Relationships xmlns="http://schemas.openxmlformats.org/package/2006/relationships"><Relationship Id="rId1" Type="http://schemas.openxmlformats.org/officeDocument/2006/relationships/chartUserShapes" Target="../drawings/drawing30.xml"/></Relationships>
</file>

<file path=xl/charts/_rels/chart29.xml.rels><?xml version="1.0" encoding="UTF-8" standalone="yes"?>
<Relationships xmlns="http://schemas.openxmlformats.org/package/2006/relationships"><Relationship Id="rId1" Type="http://schemas.openxmlformats.org/officeDocument/2006/relationships/chartUserShapes" Target="../drawings/drawing31.xml"/></Relationships>
</file>

<file path=xl/charts/_rels/chart30.xml.rels><?xml version="1.0" encoding="UTF-8" standalone="yes"?>
<Relationships xmlns="http://schemas.openxmlformats.org/package/2006/relationships"><Relationship Id="rId1" Type="http://schemas.openxmlformats.org/officeDocument/2006/relationships/chartUserShapes" Target="../drawings/drawing32.xml"/></Relationships>
</file>

<file path=xl/charts/_rels/chart31.xml.rels><?xml version="1.0" encoding="UTF-8" standalone="yes"?>
<Relationships xmlns="http://schemas.openxmlformats.org/package/2006/relationships"><Relationship Id="rId1" Type="http://schemas.openxmlformats.org/officeDocument/2006/relationships/chartUserShapes" Target="../drawings/drawing3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0"/>
          <c:order val="1"/>
          <c:spPr>
            <a:solidFill>
              <a:schemeClr val="accent1"/>
            </a:solidFill>
          </c:spPr>
          <c:invertIfNegative val="0"/>
          <c:dPt>
            <c:idx val="3"/>
            <c:invertIfNegative val="0"/>
            <c:bubble3D val="0"/>
            <c:extLst>
              <c:ext xmlns:c16="http://schemas.microsoft.com/office/drawing/2014/chart" uri="{C3380CC4-5D6E-409C-BE32-E72D297353CC}">
                <c16:uniqueId val="{00000001-11D5-42C8-87D2-8BC93FEF3010}"/>
              </c:ext>
            </c:extLst>
          </c:dPt>
          <c:dPt>
            <c:idx val="5"/>
            <c:invertIfNegative val="0"/>
            <c:bubble3D val="0"/>
            <c:spPr>
              <a:solidFill>
                <a:schemeClr val="accent6"/>
              </a:solidFill>
            </c:spPr>
            <c:extLst>
              <c:ext xmlns:c16="http://schemas.microsoft.com/office/drawing/2014/chart" uri="{C3380CC4-5D6E-409C-BE32-E72D297353CC}">
                <c16:uniqueId val="{00000003-ACA7-44CA-92B3-76E4DF7FCB29}"/>
              </c:ext>
            </c:extLst>
          </c:dPt>
          <c:dLbls>
            <c:spPr>
              <a:noFill/>
              <a:ln>
                <a:noFill/>
              </a:ln>
              <a:effectLst/>
            </c:spPr>
            <c:txPr>
              <a:bodyPr wrap="square" lIns="38100" tIns="19050" rIns="38100" bIns="19050" anchor="ctr">
                <a:spAutoFit/>
              </a:bodyPr>
              <a:lstStyle/>
              <a:p>
                <a:pPr>
                  <a:defRPr>
                    <a:solidFill>
                      <a:schemeClr val="bg1"/>
                    </a:solidFill>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Marchés!$A$62:$A$67</c:f>
              <c:numCache>
                <c:formatCode>General</c:formatCode>
                <c:ptCount val="6"/>
                <c:pt idx="0">
                  <c:v>2019</c:v>
                </c:pt>
                <c:pt idx="1">
                  <c:v>2020</c:v>
                </c:pt>
                <c:pt idx="2">
                  <c:v>2021</c:v>
                </c:pt>
                <c:pt idx="3">
                  <c:v>2022</c:v>
                </c:pt>
                <c:pt idx="4">
                  <c:v>2023</c:v>
                </c:pt>
                <c:pt idx="5">
                  <c:v>2024</c:v>
                </c:pt>
              </c:numCache>
            </c:numRef>
          </c:cat>
          <c:val>
            <c:numRef>
              <c:f>Marchés!$B$62:$B$67</c:f>
              <c:numCache>
                <c:formatCode>0</c:formatCode>
                <c:ptCount val="6"/>
                <c:pt idx="0">
                  <c:v>100</c:v>
                </c:pt>
                <c:pt idx="1">
                  <c:v>83.999999999999986</c:v>
                </c:pt>
                <c:pt idx="2">
                  <c:v>91.026599999999988</c:v>
                </c:pt>
                <c:pt idx="3">
                  <c:v>96.488195999999746</c:v>
                </c:pt>
                <c:pt idx="4">
                  <c:v>97.818897637795274</c:v>
                </c:pt>
                <c:pt idx="5">
                  <c:v>95.862519685039373</c:v>
                </c:pt>
              </c:numCache>
            </c:numRef>
          </c:val>
          <c:extLst>
            <c:ext xmlns:c16="http://schemas.microsoft.com/office/drawing/2014/chart" uri="{C3380CC4-5D6E-409C-BE32-E72D297353CC}">
              <c16:uniqueId val="{00000002-ACA7-44CA-92B3-76E4DF7FCB29}"/>
            </c:ext>
          </c:extLst>
        </c:ser>
        <c:dLbls>
          <c:showLegendKey val="0"/>
          <c:showVal val="0"/>
          <c:showCatName val="0"/>
          <c:showSerName val="0"/>
          <c:showPercent val="0"/>
          <c:showBubbleSize val="0"/>
        </c:dLbls>
        <c:gapWidth val="150"/>
        <c:axId val="222441472"/>
        <c:axId val="222443392"/>
        <c:extLst>
          <c:ext xmlns:c15="http://schemas.microsoft.com/office/drawing/2012/chart" uri="{02D57815-91ED-43cb-92C2-25804820EDAC}">
            <c15:filteredBarSeries>
              <c15:ser>
                <c:idx val="1"/>
                <c:order val="0"/>
                <c:invertIfNegative val="0"/>
                <c:cat>
                  <c:numRef>
                    <c:extLst>
                      <c:ext uri="{02D57815-91ED-43cb-92C2-25804820EDAC}">
                        <c15:formulaRef>
                          <c15:sqref>Marchés!$A$62:$A$67</c15:sqref>
                        </c15:formulaRef>
                      </c:ext>
                    </c:extLst>
                    <c:numCache>
                      <c:formatCode>General</c:formatCode>
                      <c:ptCount val="6"/>
                      <c:pt idx="0">
                        <c:v>2019</c:v>
                      </c:pt>
                      <c:pt idx="1">
                        <c:v>2020</c:v>
                      </c:pt>
                      <c:pt idx="2">
                        <c:v>2021</c:v>
                      </c:pt>
                      <c:pt idx="3">
                        <c:v>2022</c:v>
                      </c:pt>
                      <c:pt idx="4">
                        <c:v>2023</c:v>
                      </c:pt>
                      <c:pt idx="5">
                        <c:v>2024</c:v>
                      </c:pt>
                    </c:numCache>
                  </c:numRef>
                </c:cat>
                <c:val>
                  <c:numRef>
                    <c:extLst>
                      <c:ext uri="{02D57815-91ED-43cb-92C2-25804820EDAC}">
                        <c15:formulaRef>
                          <c15:sqref>Marchés!$A$62:$A$67</c15:sqref>
                        </c15:formulaRef>
                      </c:ext>
                    </c:extLst>
                    <c:numCache>
                      <c:formatCode>General</c:formatCode>
                      <c:ptCount val="6"/>
                      <c:pt idx="0">
                        <c:v>2019</c:v>
                      </c:pt>
                      <c:pt idx="1">
                        <c:v>2020</c:v>
                      </c:pt>
                      <c:pt idx="2">
                        <c:v>2021</c:v>
                      </c:pt>
                      <c:pt idx="3">
                        <c:v>2022</c:v>
                      </c:pt>
                      <c:pt idx="4">
                        <c:v>2023</c:v>
                      </c:pt>
                      <c:pt idx="5">
                        <c:v>2024</c:v>
                      </c:pt>
                    </c:numCache>
                  </c:numRef>
                </c:val>
                <c:extLst>
                  <c:ext xmlns:c16="http://schemas.microsoft.com/office/drawing/2014/chart" uri="{C3380CC4-5D6E-409C-BE32-E72D297353CC}">
                    <c16:uniqueId val="{00000002-B830-4EB1-BF15-7B1A0269C7CA}"/>
                  </c:ext>
                </c:extLst>
              </c15:ser>
            </c15:filteredBarSeries>
          </c:ext>
        </c:extLst>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invertIfNegative val="0"/>
          <c:dLbls>
            <c:spPr>
              <a:noFill/>
              <a:ln>
                <a:noFill/>
              </a:ln>
              <a:effectLst/>
            </c:spPr>
            <c:dLblPos val="ct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Lit>
              <c:formatCode>General</c:formatCode>
              <c:ptCount val="5"/>
              <c:pt idx="0">
                <c:v>2018</c:v>
              </c:pt>
              <c:pt idx="1">
                <c:v>2019</c:v>
              </c:pt>
              <c:pt idx="2">
                <c:v>2020</c:v>
              </c:pt>
              <c:pt idx="3">
                <c:v>2021</c:v>
              </c:pt>
              <c:pt idx="4">
                <c:v>2022</c:v>
              </c:pt>
            </c:numLit>
          </c:cat>
          <c:val>
            <c:numLit>
              <c:formatCode>General</c:formatCode>
              <c:ptCount val="5"/>
              <c:pt idx="0">
                <c:v>100</c:v>
              </c:pt>
              <c:pt idx="1">
                <c:v>99.137931034482762</c:v>
              </c:pt>
              <c:pt idx="2">
                <c:v>80.202586206896555</c:v>
              </c:pt>
              <c:pt idx="3">
                <c:v>100.5580025862069</c:v>
              </c:pt>
              <c:pt idx="4">
                <c:v>98.04405252155172</c:v>
              </c:pt>
            </c:numLit>
          </c:val>
          <c:extLst>
            <c:ext xmlns:c16="http://schemas.microsoft.com/office/drawing/2014/chart" uri="{C3380CC4-5D6E-409C-BE32-E72D297353CC}">
              <c16:uniqueId val="{00000000-A235-4BB9-84A0-B6E1047C4711}"/>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General"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536598544792382E-5"/>
          <c:y val="4.642840040074022E-2"/>
          <c:w val="0.9863650958290362"/>
          <c:h val="0.74419001148192243"/>
        </c:manualLayout>
      </c:layout>
      <c:barChart>
        <c:barDir val="col"/>
        <c:grouping val="clustered"/>
        <c:varyColors val="0"/>
        <c:ser>
          <c:idx val="0"/>
          <c:order val="1"/>
          <c:spPr>
            <a:solidFill>
              <a:schemeClr val="accent1"/>
            </a:solidFill>
          </c:spPr>
          <c:invertIfNegative val="0"/>
          <c:dPt>
            <c:idx val="3"/>
            <c:invertIfNegative val="0"/>
            <c:bubble3D val="0"/>
            <c:extLst>
              <c:ext xmlns:c16="http://schemas.microsoft.com/office/drawing/2014/chart" uri="{C3380CC4-5D6E-409C-BE32-E72D297353CC}">
                <c16:uniqueId val="{00000001-6BFE-472A-8144-AC5055EC6E02}"/>
              </c:ext>
            </c:extLst>
          </c:dPt>
          <c:dPt>
            <c:idx val="5"/>
            <c:invertIfNegative val="0"/>
            <c:bubble3D val="0"/>
            <c:spPr>
              <a:solidFill>
                <a:schemeClr val="accent6"/>
              </a:solidFill>
            </c:spPr>
            <c:extLst>
              <c:ext xmlns:c16="http://schemas.microsoft.com/office/drawing/2014/chart" uri="{C3380CC4-5D6E-409C-BE32-E72D297353CC}">
                <c16:uniqueId val="{00000003-A8EC-447C-898F-42DB1FDC0D97}"/>
              </c:ext>
            </c:extLst>
          </c:dPt>
          <c:dLbls>
            <c:spPr>
              <a:noFill/>
              <a:ln>
                <a:noFill/>
              </a:ln>
              <a:effectLst/>
            </c:spPr>
            <c:txPr>
              <a:bodyPr wrap="square" lIns="38100" tIns="19050" rIns="38100" bIns="19050" anchor="ctr">
                <a:spAutoFit/>
              </a:bodyPr>
              <a:lstStyle/>
              <a:p>
                <a:pPr>
                  <a:defRPr>
                    <a:solidFill>
                      <a:schemeClr val="bg1"/>
                    </a:solidFill>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Marchés!$A$81:$A$86</c:f>
              <c:numCache>
                <c:formatCode>General</c:formatCode>
                <c:ptCount val="6"/>
                <c:pt idx="0">
                  <c:v>2019</c:v>
                </c:pt>
                <c:pt idx="1">
                  <c:v>2020</c:v>
                </c:pt>
                <c:pt idx="2">
                  <c:v>2021</c:v>
                </c:pt>
                <c:pt idx="3">
                  <c:v>2022</c:v>
                </c:pt>
                <c:pt idx="4">
                  <c:v>2023</c:v>
                </c:pt>
                <c:pt idx="5">
                  <c:v>2024</c:v>
                </c:pt>
              </c:numCache>
            </c:numRef>
          </c:cat>
          <c:val>
            <c:numRef>
              <c:f>Marchés!$B$81:$B$86</c:f>
              <c:numCache>
                <c:formatCode>0</c:formatCode>
                <c:ptCount val="6"/>
                <c:pt idx="0">
                  <c:v>100</c:v>
                </c:pt>
                <c:pt idx="1">
                  <c:v>98.936170212765958</c:v>
                </c:pt>
                <c:pt idx="2">
                  <c:v>115.08255319148937</c:v>
                </c:pt>
                <c:pt idx="3">
                  <c:v>118.0746995744681</c:v>
                </c:pt>
                <c:pt idx="4">
                  <c:v>105.95444895589688</c:v>
                </c:pt>
                <c:pt idx="5">
                  <c:v>97.478093039425133</c:v>
                </c:pt>
              </c:numCache>
            </c:numRef>
          </c:val>
          <c:extLst>
            <c:ext xmlns:c16="http://schemas.microsoft.com/office/drawing/2014/chart" uri="{C3380CC4-5D6E-409C-BE32-E72D297353CC}">
              <c16:uniqueId val="{00000002-A8EC-447C-898F-42DB1FDC0D97}"/>
            </c:ext>
          </c:extLst>
        </c:ser>
        <c:dLbls>
          <c:showLegendKey val="0"/>
          <c:showVal val="0"/>
          <c:showCatName val="0"/>
          <c:showSerName val="0"/>
          <c:showPercent val="0"/>
          <c:showBubbleSize val="0"/>
        </c:dLbls>
        <c:gapWidth val="150"/>
        <c:axId val="222441472"/>
        <c:axId val="222443392"/>
        <c:extLst>
          <c:ext xmlns:c15="http://schemas.microsoft.com/office/drawing/2012/chart" uri="{02D57815-91ED-43cb-92C2-25804820EDAC}">
            <c15:filteredBarSeries>
              <c15:ser>
                <c:idx val="1"/>
                <c:order val="0"/>
                <c:invertIfNegative val="0"/>
                <c:cat>
                  <c:numRef>
                    <c:extLst>
                      <c:ext uri="{02D57815-91ED-43cb-92C2-25804820EDAC}">
                        <c15:formulaRef>
                          <c15:sqref>Marchés!$A$81:$A$86</c15:sqref>
                        </c15:formulaRef>
                      </c:ext>
                    </c:extLst>
                    <c:numCache>
                      <c:formatCode>General</c:formatCode>
                      <c:ptCount val="6"/>
                      <c:pt idx="0">
                        <c:v>2019</c:v>
                      </c:pt>
                      <c:pt idx="1">
                        <c:v>2020</c:v>
                      </c:pt>
                      <c:pt idx="2">
                        <c:v>2021</c:v>
                      </c:pt>
                      <c:pt idx="3">
                        <c:v>2022</c:v>
                      </c:pt>
                      <c:pt idx="4">
                        <c:v>2023</c:v>
                      </c:pt>
                      <c:pt idx="5">
                        <c:v>2024</c:v>
                      </c:pt>
                    </c:numCache>
                  </c:numRef>
                </c:cat>
                <c:val>
                  <c:numRef>
                    <c:extLst>
                      <c:ext uri="{02D57815-91ED-43cb-92C2-25804820EDAC}">
                        <c15:formulaRef>
                          <c15:sqref>Marchés!$A$81:$A$86</c15:sqref>
                        </c15:formulaRef>
                      </c:ext>
                    </c:extLst>
                    <c:numCache>
                      <c:formatCode>General</c:formatCode>
                      <c:ptCount val="6"/>
                      <c:pt idx="0">
                        <c:v>2019</c:v>
                      </c:pt>
                      <c:pt idx="1">
                        <c:v>2020</c:v>
                      </c:pt>
                      <c:pt idx="2">
                        <c:v>2021</c:v>
                      </c:pt>
                      <c:pt idx="3">
                        <c:v>2022</c:v>
                      </c:pt>
                      <c:pt idx="4">
                        <c:v>2023</c:v>
                      </c:pt>
                      <c:pt idx="5">
                        <c:v>2024</c:v>
                      </c:pt>
                    </c:numCache>
                  </c:numRef>
                </c:val>
                <c:extLst>
                  <c:ext xmlns:c16="http://schemas.microsoft.com/office/drawing/2014/chart" uri="{C3380CC4-5D6E-409C-BE32-E72D297353CC}">
                    <c16:uniqueId val="{00000002-2514-4B96-8121-D97DFE078E99}"/>
                  </c:ext>
                </c:extLst>
              </c15:ser>
            </c15:filteredBarSeries>
          </c:ext>
        </c:extLst>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in val="0"/>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6077377805088336E-3"/>
          <c:y val="1.1481344410554839E-3"/>
          <c:w val="0.98398662003953175"/>
          <c:h val="0.8269059892693269"/>
        </c:manualLayout>
      </c:layout>
      <c:barChart>
        <c:barDir val="col"/>
        <c:grouping val="clustered"/>
        <c:varyColors val="0"/>
        <c:ser>
          <c:idx val="1"/>
          <c:order val="1"/>
          <c:spPr>
            <a:solidFill>
              <a:srgbClr val="0070C0"/>
            </a:solidFill>
          </c:spPr>
          <c:invertIfNegative val="0"/>
          <c:dPt>
            <c:idx val="6"/>
            <c:invertIfNegative val="0"/>
            <c:bubble3D val="0"/>
            <c:spPr>
              <a:solidFill>
                <a:srgbClr val="0070C0"/>
              </a:solidFill>
            </c:spPr>
            <c:extLst>
              <c:ext xmlns:c16="http://schemas.microsoft.com/office/drawing/2014/chart" uri="{C3380CC4-5D6E-409C-BE32-E72D297353CC}">
                <c16:uniqueId val="{00000001-D030-43F7-8480-08BE60D63C01}"/>
              </c:ext>
            </c:extLst>
          </c:dPt>
          <c:dPt>
            <c:idx val="7"/>
            <c:invertIfNegative val="0"/>
            <c:bubble3D val="0"/>
            <c:spPr>
              <a:solidFill>
                <a:srgbClr val="0070C0"/>
              </a:solidFill>
            </c:spPr>
            <c:extLst>
              <c:ext xmlns:c16="http://schemas.microsoft.com/office/drawing/2014/chart" uri="{C3380CC4-5D6E-409C-BE32-E72D297353CC}">
                <c16:uniqueId val="{00000003-D030-43F7-8480-08BE60D63C01}"/>
              </c:ext>
            </c:extLst>
          </c:dPt>
          <c:dPt>
            <c:idx val="9"/>
            <c:invertIfNegative val="0"/>
            <c:bubble3D val="0"/>
            <c:spPr>
              <a:solidFill>
                <a:srgbClr val="0070C0"/>
              </a:solidFill>
            </c:spPr>
            <c:extLst>
              <c:ext xmlns:c16="http://schemas.microsoft.com/office/drawing/2014/chart" uri="{C3380CC4-5D6E-409C-BE32-E72D297353CC}">
                <c16:uniqueId val="{00000009-0BD2-4D2D-A757-86FA5BD92008}"/>
              </c:ext>
            </c:extLst>
          </c:dPt>
          <c:dPt>
            <c:idx val="10"/>
            <c:invertIfNegative val="0"/>
            <c:bubble3D val="0"/>
            <c:spPr>
              <a:solidFill>
                <a:srgbClr val="0070C0"/>
              </a:solidFill>
            </c:spPr>
            <c:extLst>
              <c:ext xmlns:c16="http://schemas.microsoft.com/office/drawing/2014/chart" uri="{C3380CC4-5D6E-409C-BE32-E72D297353CC}">
                <c16:uniqueId val="{00000007-D030-43F7-8480-08BE60D63C01}"/>
              </c:ext>
            </c:extLst>
          </c:dPt>
          <c:dPt>
            <c:idx val="11"/>
            <c:invertIfNegative val="0"/>
            <c:bubble3D val="0"/>
            <c:spPr>
              <a:solidFill>
                <a:schemeClr val="accent6"/>
              </a:solidFill>
            </c:spPr>
            <c:extLst>
              <c:ext xmlns:c16="http://schemas.microsoft.com/office/drawing/2014/chart" uri="{C3380CC4-5D6E-409C-BE32-E72D297353CC}">
                <c16:uniqueId val="{0000000A-0BD2-4D2D-A757-86FA5BD92008}"/>
              </c:ext>
            </c:extLst>
          </c:dPt>
          <c:dLbls>
            <c:dLbl>
              <c:idx val="0"/>
              <c:tx>
                <c:rich>
                  <a:bodyPr/>
                  <a:lstStyle/>
                  <a:p>
                    <a:r>
                      <a:rPr lang="en-US"/>
                      <a:t>-0,0 %</a:t>
                    </a:r>
                  </a:p>
                </c:rich>
              </c:tx>
              <c:dLblPos val="outEnd"/>
              <c:showLegendKey val="0"/>
              <c:showVal val="1"/>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0A-D030-43F7-8480-08BE60D63C01}"/>
                </c:ext>
              </c:extLst>
            </c:dLbl>
            <c:spPr>
              <a:noFill/>
              <a:ln>
                <a:noFill/>
              </a:ln>
              <a:effectLst/>
            </c:spPr>
            <c:txPr>
              <a:bodyPr wrap="square" lIns="38100" tIns="19050" rIns="38100" bIns="19050" anchor="ctr">
                <a:spAutoFit/>
              </a:bodyPr>
              <a:lstStyle/>
              <a:p>
                <a:pPr>
                  <a:defRPr b="0"/>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Ventes!$A$5:$A$16</c:f>
              <c:numCache>
                <c:formatCode>General</c:formatCode>
                <c:ptCount val="12"/>
                <c:pt idx="0">
                  <c:v>2013</c:v>
                </c:pt>
                <c:pt idx="1">
                  <c:v>2014</c:v>
                </c:pt>
                <c:pt idx="2">
                  <c:v>2015</c:v>
                </c:pt>
                <c:pt idx="3">
                  <c:v>2016</c:v>
                </c:pt>
                <c:pt idx="4">
                  <c:v>2017</c:v>
                </c:pt>
                <c:pt idx="5">
                  <c:v>2018</c:v>
                </c:pt>
                <c:pt idx="6">
                  <c:v>2019</c:v>
                </c:pt>
                <c:pt idx="7">
                  <c:v>2020</c:v>
                </c:pt>
                <c:pt idx="8">
                  <c:v>2021</c:v>
                </c:pt>
                <c:pt idx="9">
                  <c:v>2022</c:v>
                </c:pt>
                <c:pt idx="10">
                  <c:v>2023</c:v>
                </c:pt>
                <c:pt idx="11">
                  <c:v>2024</c:v>
                </c:pt>
              </c:numCache>
            </c:numRef>
          </c:cat>
          <c:val>
            <c:numRef>
              <c:f>Ventes!$B$5:$B$16</c:f>
              <c:numCache>
                <c:formatCode>\+0.0%;\-0.0%</c:formatCode>
                <c:ptCount val="12"/>
                <c:pt idx="0">
                  <c:v>0</c:v>
                </c:pt>
                <c:pt idx="1">
                  <c:v>7.0000000000000001E-3</c:v>
                </c:pt>
                <c:pt idx="2">
                  <c:v>3.2000000000000001E-2</c:v>
                </c:pt>
                <c:pt idx="3">
                  <c:v>2.1000000000000001E-2</c:v>
                </c:pt>
                <c:pt idx="4">
                  <c:v>2.5999999999999999E-2</c:v>
                </c:pt>
                <c:pt idx="5">
                  <c:v>8.9999999999999993E-3</c:v>
                </c:pt>
                <c:pt idx="6">
                  <c:v>-1.2E-2</c:v>
                </c:pt>
                <c:pt idx="7">
                  <c:v>-0.14000000000000001</c:v>
                </c:pt>
                <c:pt idx="8">
                  <c:v>0.11799999999999999</c:v>
                </c:pt>
                <c:pt idx="9">
                  <c:v>-0.02</c:v>
                </c:pt>
                <c:pt idx="10">
                  <c:v>-4.6724608306164546E-2</c:v>
                </c:pt>
                <c:pt idx="11">
                  <c:v>-5.0999999999999997E-2</c:v>
                </c:pt>
              </c:numCache>
            </c:numRef>
          </c:val>
          <c:extLst>
            <c:ext xmlns:c16="http://schemas.microsoft.com/office/drawing/2014/chart" uri="{C3380CC4-5D6E-409C-BE32-E72D297353CC}">
              <c16:uniqueId val="{00000008-0BD2-4D2D-A757-86FA5BD92008}"/>
            </c:ext>
          </c:extLst>
        </c:ser>
        <c:dLbls>
          <c:showLegendKey val="0"/>
          <c:showVal val="0"/>
          <c:showCatName val="0"/>
          <c:showSerName val="0"/>
          <c:showPercent val="0"/>
          <c:showBubbleSize val="0"/>
        </c:dLbls>
        <c:gapWidth val="110"/>
        <c:axId val="223216384"/>
        <c:axId val="223217920"/>
        <c:extLst>
          <c:ext xmlns:c15="http://schemas.microsoft.com/office/drawing/2012/chart" uri="{02D57815-91ED-43cb-92C2-25804820EDAC}">
            <c15:filteredBarSeries>
              <c15:ser>
                <c:idx val="0"/>
                <c:order val="0"/>
                <c:invertIfNegative val="0"/>
                <c:cat>
                  <c:numRef>
                    <c:extLst>
                      <c:ext uri="{02D57815-91ED-43cb-92C2-25804820EDAC}">
                        <c15:formulaRef>
                          <c15:sqref>Ventes!$A$5:$A$16</c15:sqref>
                        </c15:formulaRef>
                      </c:ext>
                    </c:extLst>
                    <c:numCache>
                      <c:formatCode>General</c:formatCode>
                      <c:ptCount val="12"/>
                      <c:pt idx="0">
                        <c:v>2013</c:v>
                      </c:pt>
                      <c:pt idx="1">
                        <c:v>2014</c:v>
                      </c:pt>
                      <c:pt idx="2">
                        <c:v>2015</c:v>
                      </c:pt>
                      <c:pt idx="3">
                        <c:v>2016</c:v>
                      </c:pt>
                      <c:pt idx="4">
                        <c:v>2017</c:v>
                      </c:pt>
                      <c:pt idx="5">
                        <c:v>2018</c:v>
                      </c:pt>
                      <c:pt idx="6">
                        <c:v>2019</c:v>
                      </c:pt>
                      <c:pt idx="7">
                        <c:v>2020</c:v>
                      </c:pt>
                      <c:pt idx="8">
                        <c:v>2021</c:v>
                      </c:pt>
                      <c:pt idx="9">
                        <c:v>2022</c:v>
                      </c:pt>
                      <c:pt idx="10">
                        <c:v>2023</c:v>
                      </c:pt>
                      <c:pt idx="11">
                        <c:v>2024</c:v>
                      </c:pt>
                    </c:numCache>
                  </c:numRef>
                </c:cat>
                <c:val>
                  <c:numRef>
                    <c:extLst>
                      <c:ext uri="{02D57815-91ED-43cb-92C2-25804820EDAC}">
                        <c15:formulaRef>
                          <c15:sqref>Ventes!$A$5:$A$16</c15:sqref>
                        </c15:formulaRef>
                      </c:ext>
                    </c:extLst>
                    <c:numCache>
                      <c:formatCode>General</c:formatCode>
                      <c:ptCount val="12"/>
                      <c:pt idx="0">
                        <c:v>2013</c:v>
                      </c:pt>
                      <c:pt idx="1">
                        <c:v>2014</c:v>
                      </c:pt>
                      <c:pt idx="2">
                        <c:v>2015</c:v>
                      </c:pt>
                      <c:pt idx="3">
                        <c:v>2016</c:v>
                      </c:pt>
                      <c:pt idx="4">
                        <c:v>2017</c:v>
                      </c:pt>
                      <c:pt idx="5">
                        <c:v>2018</c:v>
                      </c:pt>
                      <c:pt idx="6">
                        <c:v>2019</c:v>
                      </c:pt>
                      <c:pt idx="7">
                        <c:v>2020</c:v>
                      </c:pt>
                      <c:pt idx="8">
                        <c:v>2021</c:v>
                      </c:pt>
                      <c:pt idx="9">
                        <c:v>2022</c:v>
                      </c:pt>
                      <c:pt idx="10">
                        <c:v>2023</c:v>
                      </c:pt>
                      <c:pt idx="11">
                        <c:v>2024</c:v>
                      </c:pt>
                    </c:numCache>
                  </c:numRef>
                </c:val>
                <c:extLst>
                  <c:ext xmlns:c16="http://schemas.microsoft.com/office/drawing/2014/chart" uri="{C3380CC4-5D6E-409C-BE32-E72D297353CC}">
                    <c16:uniqueId val="{00000005-0D99-400F-B007-2B461DBEC6AE}"/>
                  </c:ext>
                </c:extLst>
              </c15:ser>
            </c15:filteredBarSeries>
          </c:ext>
        </c:extLst>
      </c:barChart>
      <c:catAx>
        <c:axId val="223216384"/>
        <c:scaling>
          <c:orientation val="minMax"/>
        </c:scaling>
        <c:delete val="0"/>
        <c:axPos val="b"/>
        <c:numFmt formatCode="General" sourceLinked="1"/>
        <c:majorTickMark val="none"/>
        <c:minorTickMark val="none"/>
        <c:tickLblPos val="low"/>
        <c:spPr>
          <a:ln w="12700">
            <a:solidFill>
              <a:srgbClr val="808080"/>
            </a:solidFill>
            <a:prstDash val="solid"/>
          </a:ln>
        </c:spPr>
        <c:txPr>
          <a:bodyPr rot="0" vert="horz"/>
          <a:lstStyle/>
          <a:p>
            <a:pPr>
              <a:defRPr sz="900" b="1" i="0" u="none" strike="noStrike" baseline="0">
                <a:solidFill>
                  <a:srgbClr val="000000"/>
                </a:solidFill>
                <a:latin typeface="Arial"/>
                <a:ea typeface="Arial"/>
                <a:cs typeface="Arial"/>
              </a:defRPr>
            </a:pPr>
            <a:endParaRPr lang="fr-FR"/>
          </a:p>
        </c:txPr>
        <c:crossAx val="223217920"/>
        <c:crosses val="autoZero"/>
        <c:auto val="1"/>
        <c:lblAlgn val="ctr"/>
        <c:lblOffset val="100"/>
        <c:tickLblSkip val="1"/>
        <c:tickMarkSkip val="1"/>
        <c:noMultiLvlLbl val="0"/>
      </c:catAx>
      <c:valAx>
        <c:axId val="223217920"/>
        <c:scaling>
          <c:orientation val="minMax"/>
        </c:scaling>
        <c:delete val="1"/>
        <c:axPos val="l"/>
        <c:numFmt formatCode="\+0.0%;\-0.0%" sourceLinked="1"/>
        <c:majorTickMark val="out"/>
        <c:minorTickMark val="none"/>
        <c:tickLblPos val="nextTo"/>
        <c:crossAx val="223216384"/>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pageMargins b="0.984251969" l="0.78740157499999996" r="0.78740157499999996" t="0.984251969" header="0.4921259845" footer="0.4921259845"/>
    <c:pageSetup paperSize="9" orientation="landscape" horizontalDpi="1200" verticalDpi="1200"/>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0"/>
          <c:w val="0.9863650958290362"/>
          <c:h val="0.7918026093995858"/>
        </c:manualLayout>
      </c:layout>
      <c:barChart>
        <c:barDir val="col"/>
        <c:grouping val="clustered"/>
        <c:varyColors val="0"/>
        <c:ser>
          <c:idx val="1"/>
          <c:order val="0"/>
          <c:invertIfNegative val="0"/>
          <c:cat>
            <c:numRef>
              <c:f>Ventes!$A$21:$A$26</c:f>
              <c:numCache>
                <c:formatCode>General</c:formatCode>
                <c:ptCount val="6"/>
                <c:pt idx="0">
                  <c:v>2019</c:v>
                </c:pt>
                <c:pt idx="1">
                  <c:v>2020</c:v>
                </c:pt>
                <c:pt idx="2">
                  <c:v>2021</c:v>
                </c:pt>
                <c:pt idx="3">
                  <c:v>2022</c:v>
                </c:pt>
                <c:pt idx="4">
                  <c:v>2023</c:v>
                </c:pt>
                <c:pt idx="5">
                  <c:v>2024</c:v>
                </c:pt>
              </c:numCache>
            </c:numRef>
          </c:cat>
          <c:val>
            <c:numRef>
              <c:f>Ventes!$A$21:$A$26</c:f>
              <c:numCache>
                <c:formatCode>General</c:formatCode>
                <c:ptCount val="6"/>
                <c:pt idx="0">
                  <c:v>2019</c:v>
                </c:pt>
                <c:pt idx="1">
                  <c:v>2020</c:v>
                </c:pt>
                <c:pt idx="2">
                  <c:v>2021</c:v>
                </c:pt>
                <c:pt idx="3">
                  <c:v>2022</c:v>
                </c:pt>
                <c:pt idx="4">
                  <c:v>2023</c:v>
                </c:pt>
                <c:pt idx="5">
                  <c:v>2024</c:v>
                </c:pt>
              </c:numCache>
            </c:numRef>
          </c:val>
          <c:extLst>
            <c:ext xmlns:c16="http://schemas.microsoft.com/office/drawing/2014/chart" uri="{C3380CC4-5D6E-409C-BE32-E72D297353CC}">
              <c16:uniqueId val="{00000004-48D4-4EC8-8311-A39A116DDFE2}"/>
            </c:ext>
          </c:extLst>
        </c:ser>
        <c:ser>
          <c:idx val="0"/>
          <c:order val="1"/>
          <c:spPr>
            <a:solidFill>
              <a:schemeClr val="accent1"/>
            </a:solidFill>
          </c:spPr>
          <c:invertIfNegative val="0"/>
          <c:dPt>
            <c:idx val="3"/>
            <c:invertIfNegative val="0"/>
            <c:bubble3D val="0"/>
            <c:extLst>
              <c:ext xmlns:c16="http://schemas.microsoft.com/office/drawing/2014/chart" uri="{C3380CC4-5D6E-409C-BE32-E72D297353CC}">
                <c16:uniqueId val="{00000000-FDBC-4601-A6B5-1466B7B99882}"/>
              </c:ext>
            </c:extLst>
          </c:dPt>
          <c:dPt>
            <c:idx val="4"/>
            <c:invertIfNegative val="0"/>
            <c:bubble3D val="0"/>
            <c:extLst>
              <c:ext xmlns:c16="http://schemas.microsoft.com/office/drawing/2014/chart" uri="{C3380CC4-5D6E-409C-BE32-E72D297353CC}">
                <c16:uniqueId val="{00000001-FDBC-4601-A6B5-1466B7B99882}"/>
              </c:ext>
            </c:extLst>
          </c:dPt>
          <c:dPt>
            <c:idx val="5"/>
            <c:invertIfNegative val="0"/>
            <c:bubble3D val="0"/>
            <c:spPr>
              <a:solidFill>
                <a:srgbClr val="92D050"/>
              </a:solidFill>
            </c:spPr>
            <c:extLst>
              <c:ext xmlns:c16="http://schemas.microsoft.com/office/drawing/2014/chart" uri="{C3380CC4-5D6E-409C-BE32-E72D297353CC}">
                <c16:uniqueId val="{00000003-FDBC-4601-A6B5-1466B7B99882}"/>
              </c:ext>
            </c:extLst>
          </c:dPt>
          <c:dLbls>
            <c:spPr>
              <a:noFill/>
              <a:ln>
                <a:noFill/>
              </a:ln>
              <a:effectLst/>
            </c:spPr>
            <c:txPr>
              <a:bodyPr wrap="square" lIns="38100" tIns="19050" rIns="38100" bIns="19050" anchor="ctr">
                <a:spAutoFit/>
              </a:bodyPr>
              <a:lstStyle/>
              <a:p>
                <a:pPr>
                  <a:defRPr sz="800">
                    <a:solidFill>
                      <a:sysClr val="windowText" lastClr="000000"/>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Ventes!$A$21:$A$26</c:f>
              <c:numCache>
                <c:formatCode>General</c:formatCode>
                <c:ptCount val="6"/>
                <c:pt idx="0">
                  <c:v>2019</c:v>
                </c:pt>
                <c:pt idx="1">
                  <c:v>2020</c:v>
                </c:pt>
                <c:pt idx="2">
                  <c:v>2021</c:v>
                </c:pt>
                <c:pt idx="3">
                  <c:v>2022</c:v>
                </c:pt>
                <c:pt idx="4">
                  <c:v>2023</c:v>
                </c:pt>
                <c:pt idx="5">
                  <c:v>2024</c:v>
                </c:pt>
              </c:numCache>
            </c:numRef>
          </c:cat>
          <c:val>
            <c:numRef>
              <c:f>Ventes!$B$21:$B$26</c:f>
              <c:numCache>
                <c:formatCode>0</c:formatCode>
                <c:ptCount val="6"/>
                <c:pt idx="0">
                  <c:v>24135</c:v>
                </c:pt>
                <c:pt idx="1">
                  <c:v>20469</c:v>
                </c:pt>
                <c:pt idx="2">
                  <c:v>23795</c:v>
                </c:pt>
                <c:pt idx="3">
                  <c:v>28590</c:v>
                </c:pt>
                <c:pt idx="4">
                  <c:v>28343</c:v>
                </c:pt>
                <c:pt idx="5">
                  <c:v>27193</c:v>
                </c:pt>
              </c:numCache>
            </c:numRef>
          </c:val>
          <c:extLst>
            <c:ext xmlns:c16="http://schemas.microsoft.com/office/drawing/2014/chart" uri="{C3380CC4-5D6E-409C-BE32-E72D297353CC}">
              <c16:uniqueId val="{00000004-4663-4503-BFA4-24238CA286E7}"/>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9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in val="17000"/>
        </c:scaling>
        <c:delete val="1"/>
        <c:axPos val="l"/>
        <c:numFmt formatCode="General"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stacked"/>
        <c:varyColors val="0"/>
        <c:ser>
          <c:idx val="1"/>
          <c:order val="1"/>
          <c:tx>
            <c:strRef>
              <c:f>Ventes!$A$32</c:f>
              <c:strCache>
                <c:ptCount val="1"/>
                <c:pt idx="0">
                  <c:v>Automobile *</c:v>
                </c:pt>
              </c:strCache>
            </c:strRef>
          </c:tx>
          <c:spPr>
            <a:solidFill>
              <a:schemeClr val="accent6"/>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Ventes!$B$31:$G$31</c:f>
              <c:numCache>
                <c:formatCode>General</c:formatCode>
                <c:ptCount val="6"/>
                <c:pt idx="0">
                  <c:v>2019</c:v>
                </c:pt>
                <c:pt idx="1">
                  <c:v>2020</c:v>
                </c:pt>
                <c:pt idx="2">
                  <c:v>2021</c:v>
                </c:pt>
                <c:pt idx="3">
                  <c:v>2022</c:v>
                </c:pt>
                <c:pt idx="4">
                  <c:v>2023</c:v>
                </c:pt>
                <c:pt idx="5">
                  <c:v>2024</c:v>
                </c:pt>
              </c:numCache>
            </c:numRef>
          </c:cat>
          <c:val>
            <c:numRef>
              <c:f>Ventes!$B$32:$G$32</c:f>
              <c:numCache>
                <c:formatCode>0%</c:formatCode>
                <c:ptCount val="6"/>
                <c:pt idx="0">
                  <c:v>0.49</c:v>
                </c:pt>
                <c:pt idx="1">
                  <c:v>0.5</c:v>
                </c:pt>
                <c:pt idx="2">
                  <c:v>0.50422357638159276</c:v>
                </c:pt>
                <c:pt idx="3">
                  <c:v>0.49451381219090595</c:v>
                </c:pt>
                <c:pt idx="4">
                  <c:v>0.5242479498698519</c:v>
                </c:pt>
                <c:pt idx="5">
                  <c:v>0.53938281641538355</c:v>
                </c:pt>
              </c:numCache>
            </c:numRef>
          </c:val>
          <c:extLst>
            <c:ext xmlns:c16="http://schemas.microsoft.com/office/drawing/2014/chart" uri="{C3380CC4-5D6E-409C-BE32-E72D297353CC}">
              <c16:uniqueId val="{00000001-A2B7-4763-B6F1-B0A81EED0BEB}"/>
            </c:ext>
          </c:extLst>
        </c:ser>
        <c:ser>
          <c:idx val="2"/>
          <c:order val="2"/>
          <c:tx>
            <c:strRef>
              <c:f>Ventes!$A$33</c:f>
              <c:strCache>
                <c:ptCount val="1"/>
                <c:pt idx="0">
                  <c:v>Transport routier *</c:v>
                </c:pt>
              </c:strCache>
            </c:strRef>
          </c:tx>
          <c:spPr>
            <a:solidFill>
              <a:schemeClr val="accent5"/>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Ventes!$B$31:$G$31</c:f>
              <c:numCache>
                <c:formatCode>General</c:formatCode>
                <c:ptCount val="6"/>
                <c:pt idx="0">
                  <c:v>2019</c:v>
                </c:pt>
                <c:pt idx="1">
                  <c:v>2020</c:v>
                </c:pt>
                <c:pt idx="2">
                  <c:v>2021</c:v>
                </c:pt>
                <c:pt idx="3">
                  <c:v>2022</c:v>
                </c:pt>
                <c:pt idx="4">
                  <c:v>2023</c:v>
                </c:pt>
                <c:pt idx="5">
                  <c:v>2024</c:v>
                </c:pt>
              </c:numCache>
            </c:numRef>
          </c:cat>
          <c:val>
            <c:numRef>
              <c:f>Ventes!$B$33:$G$33</c:f>
              <c:numCache>
                <c:formatCode>0%</c:formatCode>
                <c:ptCount val="6"/>
                <c:pt idx="0">
                  <c:v>0.27</c:v>
                </c:pt>
                <c:pt idx="1">
                  <c:v>0.26</c:v>
                </c:pt>
                <c:pt idx="2">
                  <c:v>0.26194578693002729</c:v>
                </c:pt>
                <c:pt idx="3">
                  <c:v>0.26101473270729791</c:v>
                </c:pt>
                <c:pt idx="4">
                  <c:v>0.24490602747715881</c:v>
                </c:pt>
                <c:pt idx="5">
                  <c:v>0.2426736751880946</c:v>
                </c:pt>
              </c:numCache>
            </c:numRef>
          </c:val>
          <c:extLst>
            <c:ext xmlns:c16="http://schemas.microsoft.com/office/drawing/2014/chart" uri="{C3380CC4-5D6E-409C-BE32-E72D297353CC}">
              <c16:uniqueId val="{00000002-A2B7-4763-B6F1-B0A81EED0BEB}"/>
            </c:ext>
          </c:extLst>
        </c:ser>
        <c:ser>
          <c:idx val="3"/>
          <c:order val="3"/>
          <c:tx>
            <c:strRef>
              <c:f>Ventes!$A$34</c:f>
              <c:strCache>
                <c:ptCount val="1"/>
                <c:pt idx="0">
                  <c:v>Activités de spécialités *</c:v>
                </c:pt>
              </c:strCache>
            </c:strRef>
          </c:tx>
          <c:spPr>
            <a:solidFill>
              <a:srgbClr val="0070C0"/>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Ventes!$B$31:$G$31</c:f>
              <c:numCache>
                <c:formatCode>General</c:formatCode>
                <c:ptCount val="6"/>
                <c:pt idx="0">
                  <c:v>2019</c:v>
                </c:pt>
                <c:pt idx="1">
                  <c:v>2020</c:v>
                </c:pt>
                <c:pt idx="2">
                  <c:v>2021</c:v>
                </c:pt>
                <c:pt idx="3">
                  <c:v>2022</c:v>
                </c:pt>
                <c:pt idx="4">
                  <c:v>2023</c:v>
                </c:pt>
                <c:pt idx="5">
                  <c:v>2024</c:v>
                </c:pt>
              </c:numCache>
            </c:numRef>
          </c:cat>
          <c:val>
            <c:numRef>
              <c:f>Ventes!$B$34:$G$34</c:f>
              <c:numCache>
                <c:formatCode>0%</c:formatCode>
                <c:ptCount val="6"/>
                <c:pt idx="0">
                  <c:v>0.24</c:v>
                </c:pt>
                <c:pt idx="1">
                  <c:v>0.24</c:v>
                </c:pt>
                <c:pt idx="2">
                  <c:v>0.23383063668837992</c:v>
                </c:pt>
                <c:pt idx="3">
                  <c:v>0.2444714551017961</c:v>
                </c:pt>
                <c:pt idx="4">
                  <c:v>0.23084602265298931</c:v>
                </c:pt>
                <c:pt idx="5">
                  <c:v>0.21794350839652185</c:v>
                </c:pt>
              </c:numCache>
            </c:numRef>
          </c:val>
          <c:extLst>
            <c:ext xmlns:c16="http://schemas.microsoft.com/office/drawing/2014/chart" uri="{C3380CC4-5D6E-409C-BE32-E72D297353CC}">
              <c16:uniqueId val="{00000003-A2B7-4763-B6F1-B0A81EED0BEB}"/>
            </c:ext>
          </c:extLst>
        </c:ser>
        <c:dLbls>
          <c:showLegendKey val="0"/>
          <c:showVal val="1"/>
          <c:showCatName val="0"/>
          <c:showSerName val="0"/>
          <c:showPercent val="0"/>
          <c:showBubbleSize val="0"/>
        </c:dLbls>
        <c:gapWidth val="150"/>
        <c:shape val="box"/>
        <c:axId val="966872792"/>
        <c:axId val="966873512"/>
        <c:axId val="0"/>
        <c:extLst>
          <c:ext xmlns:c15="http://schemas.microsoft.com/office/drawing/2012/chart" uri="{02D57815-91ED-43cb-92C2-25804820EDAC}">
            <c15:filteredBarSeries>
              <c15:ser>
                <c:idx val="0"/>
                <c:order val="0"/>
                <c:tx>
                  <c:strRef>
                    <c:extLst>
                      <c:ext uri="{02D57815-91ED-43cb-92C2-25804820EDAC}">
                        <c15:formulaRef>
                          <c15:sqref>Ventes!$A$30</c15:sqref>
                        </c15:formulaRef>
                      </c:ext>
                    </c:extLst>
                    <c:strCache>
                      <c:ptCount val="1"/>
                      <c:pt idx="0">
                        <c:v>(en valeur)</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uri="{CE6537A1-D6FC-4f65-9D91-7224C49458BB}">
                      <c15:showLeaderLines val="1"/>
                      <c15:leaderLines>
                        <c:spPr>
                          <a:ln w="9525" cap="flat" cmpd="sng" algn="ctr">
                            <a:solidFill>
                              <a:schemeClr val="tx1">
                                <a:lumMod val="35000"/>
                                <a:lumOff val="65000"/>
                              </a:schemeClr>
                            </a:solidFill>
                            <a:round/>
                          </a:ln>
                          <a:effectLst/>
                        </c:spPr>
                      </c15:leaderLines>
                    </c:ext>
                  </c:extLst>
                </c:dLbls>
                <c:cat>
                  <c:numRef>
                    <c:extLst>
                      <c:ext uri="{02D57815-91ED-43cb-92C2-25804820EDAC}">
                        <c15:formulaRef>
                          <c15:sqref>Ventes!$B$31:$G$31</c15:sqref>
                        </c15:formulaRef>
                      </c:ext>
                    </c:extLst>
                    <c:numCache>
                      <c:formatCode>General</c:formatCode>
                      <c:ptCount val="6"/>
                      <c:pt idx="0">
                        <c:v>2019</c:v>
                      </c:pt>
                      <c:pt idx="1">
                        <c:v>2020</c:v>
                      </c:pt>
                      <c:pt idx="2">
                        <c:v>2021</c:v>
                      </c:pt>
                      <c:pt idx="3">
                        <c:v>2022</c:v>
                      </c:pt>
                      <c:pt idx="4">
                        <c:v>2023</c:v>
                      </c:pt>
                      <c:pt idx="5">
                        <c:v>2024</c:v>
                      </c:pt>
                    </c:numCache>
                  </c:numRef>
                </c:cat>
                <c:val>
                  <c:numRef>
                    <c:extLst>
                      <c:ext uri="{02D57815-91ED-43cb-92C2-25804820EDAC}">
                        <c15:formulaRef>
                          <c15:sqref>Ventes!$B$31:$G$31</c15:sqref>
                        </c15:formulaRef>
                      </c:ext>
                    </c:extLst>
                    <c:numCache>
                      <c:formatCode>General</c:formatCode>
                      <c:ptCount val="6"/>
                      <c:pt idx="0">
                        <c:v>2019</c:v>
                      </c:pt>
                      <c:pt idx="1">
                        <c:v>2020</c:v>
                      </c:pt>
                      <c:pt idx="2">
                        <c:v>2021</c:v>
                      </c:pt>
                      <c:pt idx="3">
                        <c:v>2022</c:v>
                      </c:pt>
                      <c:pt idx="4">
                        <c:v>2023</c:v>
                      </c:pt>
                      <c:pt idx="5">
                        <c:v>2024</c:v>
                      </c:pt>
                    </c:numCache>
                  </c:numRef>
                </c:val>
                <c:extLst>
                  <c:ext xmlns:c16="http://schemas.microsoft.com/office/drawing/2014/chart" uri="{C3380CC4-5D6E-409C-BE32-E72D297353CC}">
                    <c16:uniqueId val="{00000000-A2B7-4763-B6F1-B0A81EED0BEB}"/>
                  </c:ext>
                </c:extLst>
              </c15:ser>
            </c15:filteredBarSeries>
          </c:ext>
        </c:extLst>
      </c:bar3DChart>
      <c:catAx>
        <c:axId val="966872792"/>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966873512"/>
        <c:crosses val="autoZero"/>
        <c:auto val="1"/>
        <c:lblAlgn val="ctr"/>
        <c:lblOffset val="100"/>
        <c:noMultiLvlLbl val="0"/>
      </c:catAx>
      <c:valAx>
        <c:axId val="966873512"/>
        <c:scaling>
          <c:orientation val="minMax"/>
        </c:scaling>
        <c:delete val="1"/>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crossAx val="96687279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stacked"/>
        <c:varyColors val="0"/>
        <c:ser>
          <c:idx val="1"/>
          <c:order val="1"/>
          <c:tx>
            <c:strRef>
              <c:f>Ventes!$A$55</c:f>
              <c:strCache>
                <c:ptCount val="1"/>
                <c:pt idx="0">
                  <c:v>Europe (y.c. Centrale et Orientale)</c:v>
                </c:pt>
              </c:strCache>
            </c:strRef>
          </c:tx>
          <c:spPr>
            <a:solidFill>
              <a:srgbClr val="FFC000"/>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Ventes!$B$54:$G$54</c:f>
              <c:numCache>
                <c:formatCode>General</c:formatCode>
                <c:ptCount val="6"/>
                <c:pt idx="0">
                  <c:v>2019</c:v>
                </c:pt>
                <c:pt idx="1">
                  <c:v>2020</c:v>
                </c:pt>
                <c:pt idx="2">
                  <c:v>2021</c:v>
                </c:pt>
                <c:pt idx="3">
                  <c:v>2022</c:v>
                </c:pt>
                <c:pt idx="4">
                  <c:v>2023</c:v>
                </c:pt>
                <c:pt idx="5">
                  <c:v>2024</c:v>
                </c:pt>
              </c:numCache>
            </c:numRef>
          </c:cat>
          <c:val>
            <c:numRef>
              <c:f>Ventes!$B$55:$G$55</c:f>
              <c:numCache>
                <c:formatCode>0%</c:formatCode>
                <c:ptCount val="6"/>
                <c:pt idx="0">
                  <c:v>0.37</c:v>
                </c:pt>
                <c:pt idx="1">
                  <c:v>0.37</c:v>
                </c:pt>
                <c:pt idx="2">
                  <c:v>0.38</c:v>
                </c:pt>
                <c:pt idx="3">
                  <c:v>0.35</c:v>
                </c:pt>
                <c:pt idx="4">
                  <c:v>0.35</c:v>
                </c:pt>
                <c:pt idx="5">
                  <c:v>0.36</c:v>
                </c:pt>
              </c:numCache>
            </c:numRef>
          </c:val>
          <c:extLst>
            <c:ext xmlns:c16="http://schemas.microsoft.com/office/drawing/2014/chart" uri="{C3380CC4-5D6E-409C-BE32-E72D297353CC}">
              <c16:uniqueId val="{00000001-ED6A-4AB8-89AE-AFC65641E349}"/>
            </c:ext>
          </c:extLst>
        </c:ser>
        <c:ser>
          <c:idx val="2"/>
          <c:order val="2"/>
          <c:tx>
            <c:strRef>
              <c:f>Ventes!$A$56</c:f>
              <c:strCache>
                <c:ptCount val="1"/>
                <c:pt idx="0">
                  <c:v>Amérique du Nord (y.c. Mexique)</c:v>
                </c:pt>
              </c:strCache>
            </c:strRef>
          </c:tx>
          <c:spPr>
            <a:solidFill>
              <a:schemeClr val="accent5"/>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Ventes!$B$54:$G$54</c:f>
              <c:numCache>
                <c:formatCode>General</c:formatCode>
                <c:ptCount val="6"/>
                <c:pt idx="0">
                  <c:v>2019</c:v>
                </c:pt>
                <c:pt idx="1">
                  <c:v>2020</c:v>
                </c:pt>
                <c:pt idx="2">
                  <c:v>2021</c:v>
                </c:pt>
                <c:pt idx="3">
                  <c:v>2022</c:v>
                </c:pt>
                <c:pt idx="4">
                  <c:v>2023</c:v>
                </c:pt>
                <c:pt idx="5">
                  <c:v>2024</c:v>
                </c:pt>
              </c:numCache>
            </c:numRef>
          </c:cat>
          <c:val>
            <c:numRef>
              <c:f>Ventes!$B$56:$G$56</c:f>
              <c:numCache>
                <c:formatCode>0%</c:formatCode>
                <c:ptCount val="6"/>
                <c:pt idx="0">
                  <c:v>0.37</c:v>
                </c:pt>
                <c:pt idx="1">
                  <c:v>0.35</c:v>
                </c:pt>
                <c:pt idx="2">
                  <c:v>0.35</c:v>
                </c:pt>
                <c:pt idx="3">
                  <c:v>0.38</c:v>
                </c:pt>
                <c:pt idx="4">
                  <c:v>0.39</c:v>
                </c:pt>
                <c:pt idx="5">
                  <c:v>0.39</c:v>
                </c:pt>
              </c:numCache>
            </c:numRef>
          </c:val>
          <c:extLst>
            <c:ext xmlns:c16="http://schemas.microsoft.com/office/drawing/2014/chart" uri="{C3380CC4-5D6E-409C-BE32-E72D297353CC}">
              <c16:uniqueId val="{00000002-ED6A-4AB8-89AE-AFC65641E349}"/>
            </c:ext>
          </c:extLst>
        </c:ser>
        <c:ser>
          <c:idx val="3"/>
          <c:order val="3"/>
          <c:tx>
            <c:strRef>
              <c:f>Ventes!$A$57</c:f>
              <c:strCache>
                <c:ptCount val="1"/>
                <c:pt idx="0">
                  <c:v>Autres zones</c:v>
                </c:pt>
              </c:strCache>
            </c:strRef>
          </c:tx>
          <c:spPr>
            <a:solidFill>
              <a:srgbClr val="0070C0"/>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Ventes!$B$54:$G$54</c:f>
              <c:numCache>
                <c:formatCode>General</c:formatCode>
                <c:ptCount val="6"/>
                <c:pt idx="0">
                  <c:v>2019</c:v>
                </c:pt>
                <c:pt idx="1">
                  <c:v>2020</c:v>
                </c:pt>
                <c:pt idx="2">
                  <c:v>2021</c:v>
                </c:pt>
                <c:pt idx="3">
                  <c:v>2022</c:v>
                </c:pt>
                <c:pt idx="4">
                  <c:v>2023</c:v>
                </c:pt>
                <c:pt idx="5">
                  <c:v>2024</c:v>
                </c:pt>
              </c:numCache>
            </c:numRef>
          </c:cat>
          <c:val>
            <c:numRef>
              <c:f>Ventes!$B$57:$G$57</c:f>
              <c:numCache>
                <c:formatCode>0%</c:formatCode>
                <c:ptCount val="6"/>
                <c:pt idx="0">
                  <c:v>0.26</c:v>
                </c:pt>
                <c:pt idx="1">
                  <c:v>0.28000000000000003</c:v>
                </c:pt>
                <c:pt idx="2">
                  <c:v>0.27</c:v>
                </c:pt>
                <c:pt idx="3">
                  <c:v>0.26</c:v>
                </c:pt>
                <c:pt idx="4">
                  <c:v>0.26</c:v>
                </c:pt>
                <c:pt idx="5">
                  <c:v>0.25</c:v>
                </c:pt>
              </c:numCache>
            </c:numRef>
          </c:val>
          <c:extLst>
            <c:ext xmlns:c16="http://schemas.microsoft.com/office/drawing/2014/chart" uri="{C3380CC4-5D6E-409C-BE32-E72D297353CC}">
              <c16:uniqueId val="{00000003-ED6A-4AB8-89AE-AFC65641E349}"/>
            </c:ext>
          </c:extLst>
        </c:ser>
        <c:dLbls>
          <c:showLegendKey val="0"/>
          <c:showVal val="1"/>
          <c:showCatName val="0"/>
          <c:showSerName val="0"/>
          <c:showPercent val="0"/>
          <c:showBubbleSize val="0"/>
        </c:dLbls>
        <c:gapWidth val="150"/>
        <c:shape val="box"/>
        <c:axId val="961499800"/>
        <c:axId val="961500520"/>
        <c:axId val="0"/>
        <c:extLst>
          <c:ext xmlns:c15="http://schemas.microsoft.com/office/drawing/2012/chart" uri="{02D57815-91ED-43cb-92C2-25804820EDAC}">
            <c15:filteredBarSeries>
              <c15:ser>
                <c:idx val="0"/>
                <c:order val="0"/>
                <c:tx>
                  <c:strRef>
                    <c:extLst>
                      <c:ext uri="{02D57815-91ED-43cb-92C2-25804820EDAC}">
                        <c15:formulaRef>
                          <c15:sqref>Ventes!$A$54</c15:sqref>
                        </c15:formulaRef>
                      </c:ext>
                    </c:extLst>
                    <c:strCache>
                      <c:ptCount val="1"/>
                      <c:pt idx="0">
                        <c:v>(en valeur)</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uri="{CE6537A1-D6FC-4f65-9D91-7224C49458BB}">
                      <c15:showLeaderLines val="1"/>
                      <c15:leaderLines>
                        <c:spPr>
                          <a:ln w="9525" cap="flat" cmpd="sng" algn="ctr">
                            <a:solidFill>
                              <a:schemeClr val="tx1">
                                <a:lumMod val="35000"/>
                                <a:lumOff val="65000"/>
                              </a:schemeClr>
                            </a:solidFill>
                            <a:round/>
                          </a:ln>
                          <a:effectLst/>
                        </c:spPr>
                      </c15:leaderLines>
                    </c:ext>
                  </c:extLst>
                </c:dLbls>
                <c:cat>
                  <c:numRef>
                    <c:extLst>
                      <c:ext uri="{02D57815-91ED-43cb-92C2-25804820EDAC}">
                        <c15:formulaRef>
                          <c15:sqref>Ventes!$B$54:$G$54</c15:sqref>
                        </c15:formulaRef>
                      </c:ext>
                    </c:extLst>
                    <c:numCache>
                      <c:formatCode>General</c:formatCode>
                      <c:ptCount val="6"/>
                      <c:pt idx="0">
                        <c:v>2019</c:v>
                      </c:pt>
                      <c:pt idx="1">
                        <c:v>2020</c:v>
                      </c:pt>
                      <c:pt idx="2">
                        <c:v>2021</c:v>
                      </c:pt>
                      <c:pt idx="3">
                        <c:v>2022</c:v>
                      </c:pt>
                      <c:pt idx="4">
                        <c:v>2023</c:v>
                      </c:pt>
                      <c:pt idx="5">
                        <c:v>2024</c:v>
                      </c:pt>
                    </c:numCache>
                  </c:numRef>
                </c:cat>
                <c:val>
                  <c:numRef>
                    <c:extLst>
                      <c:ext uri="{02D57815-91ED-43cb-92C2-25804820EDAC}">
                        <c15:formulaRef>
                          <c15:sqref>Ventes!$B$54:$G$54</c15:sqref>
                        </c15:formulaRef>
                      </c:ext>
                    </c:extLst>
                    <c:numCache>
                      <c:formatCode>General</c:formatCode>
                      <c:ptCount val="6"/>
                      <c:pt idx="0">
                        <c:v>2019</c:v>
                      </c:pt>
                      <c:pt idx="1">
                        <c:v>2020</c:v>
                      </c:pt>
                      <c:pt idx="2">
                        <c:v>2021</c:v>
                      </c:pt>
                      <c:pt idx="3">
                        <c:v>2022</c:v>
                      </c:pt>
                      <c:pt idx="4">
                        <c:v>2023</c:v>
                      </c:pt>
                      <c:pt idx="5">
                        <c:v>2024</c:v>
                      </c:pt>
                    </c:numCache>
                  </c:numRef>
                </c:val>
                <c:extLst>
                  <c:ext xmlns:c16="http://schemas.microsoft.com/office/drawing/2014/chart" uri="{C3380CC4-5D6E-409C-BE32-E72D297353CC}">
                    <c16:uniqueId val="{00000000-ED6A-4AB8-89AE-AFC65641E349}"/>
                  </c:ext>
                </c:extLst>
              </c15:ser>
            </c15:filteredBarSeries>
          </c:ext>
        </c:extLst>
      </c:bar3DChart>
      <c:catAx>
        <c:axId val="961499800"/>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961500520"/>
        <c:crosses val="autoZero"/>
        <c:auto val="1"/>
        <c:lblAlgn val="ctr"/>
        <c:lblOffset val="100"/>
        <c:noMultiLvlLbl val="0"/>
      </c:catAx>
      <c:valAx>
        <c:axId val="961500520"/>
        <c:scaling>
          <c:orientation val="minMax"/>
        </c:scaling>
        <c:delete val="1"/>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crossAx val="96149980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2229092496618551E-2"/>
          <c:y val="4.8413312350712889E-2"/>
          <c:w val="0.9863650958290362"/>
          <c:h val="0.74419001148192243"/>
        </c:manualLayout>
      </c:layout>
      <c:barChart>
        <c:barDir val="col"/>
        <c:grouping val="clustered"/>
        <c:varyColors val="0"/>
        <c:ser>
          <c:idx val="1"/>
          <c:order val="0"/>
          <c:spPr>
            <a:solidFill>
              <a:schemeClr val="accent1"/>
            </a:solidFill>
          </c:spPr>
          <c:invertIfNegative val="0"/>
          <c:dPt>
            <c:idx val="3"/>
            <c:invertIfNegative val="0"/>
            <c:bubble3D val="0"/>
            <c:spPr>
              <a:solidFill>
                <a:schemeClr val="accent1"/>
              </a:solidFill>
              <a:ln>
                <a:solidFill>
                  <a:schemeClr val="accent1"/>
                </a:solidFill>
              </a:ln>
            </c:spPr>
            <c:extLst>
              <c:ext xmlns:c16="http://schemas.microsoft.com/office/drawing/2014/chart" uri="{C3380CC4-5D6E-409C-BE32-E72D297353CC}">
                <c16:uniqueId val="{00000001-8660-40B7-9A2A-1E997212CEC9}"/>
              </c:ext>
            </c:extLst>
          </c:dPt>
          <c:dPt>
            <c:idx val="4"/>
            <c:invertIfNegative val="0"/>
            <c:bubble3D val="0"/>
            <c:spPr>
              <a:solidFill>
                <a:schemeClr val="accent6"/>
              </a:solidFill>
            </c:spPr>
            <c:extLst>
              <c:ext xmlns:c16="http://schemas.microsoft.com/office/drawing/2014/chart" uri="{C3380CC4-5D6E-409C-BE32-E72D297353CC}">
                <c16:uniqueId val="{00000003-8660-40B7-9A2A-1E997212CEC9}"/>
              </c:ext>
            </c:extLst>
          </c:dPt>
          <c:dLbls>
            <c:spPr>
              <a:noFill/>
              <a:ln>
                <a:noFill/>
              </a:ln>
              <a:effectLst/>
            </c:spPr>
            <c:txPr>
              <a:bodyPr wrap="square" lIns="38100" tIns="19050" rIns="38100" bIns="19050" anchor="ctr">
                <a:spAutoFit/>
              </a:bodyPr>
              <a:lstStyle/>
              <a:p>
                <a:pPr>
                  <a:defRPr sz="800">
                    <a:solidFill>
                      <a:schemeClr val="bg1"/>
                    </a:solidFill>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'Site web | Resultats'!$A$16:$A$21</c15:sqref>
                  </c15:fullRef>
                </c:ext>
              </c:extLst>
              <c:f>'Site web | Resultats'!$A$17:$A$21</c:f>
              <c:numCache>
                <c:formatCode>General</c:formatCode>
                <c:ptCount val="5"/>
                <c:pt idx="0">
                  <c:v>2020</c:v>
                </c:pt>
                <c:pt idx="1">
                  <c:v>2021</c:v>
                </c:pt>
                <c:pt idx="2">
                  <c:v>2022</c:v>
                </c:pt>
                <c:pt idx="3">
                  <c:v>2023</c:v>
                </c:pt>
                <c:pt idx="4">
                  <c:v>2024</c:v>
                </c:pt>
              </c:numCache>
            </c:numRef>
          </c:cat>
          <c:val>
            <c:numRef>
              <c:extLst>
                <c:ext xmlns:c15="http://schemas.microsoft.com/office/drawing/2012/chart" uri="{02D57815-91ED-43cb-92C2-25804820EDAC}">
                  <c15:fullRef>
                    <c15:sqref>'Site web | Resultats'!$B$16:$B$21</c15:sqref>
                  </c15:fullRef>
                </c:ext>
              </c:extLst>
              <c:f>'Site web | Resultats'!$B$17:$B$21</c:f>
              <c:numCache>
                <c:formatCode>0</c:formatCode>
                <c:ptCount val="5"/>
                <c:pt idx="0">
                  <c:v>1878</c:v>
                </c:pt>
                <c:pt idx="1">
                  <c:v>2966</c:v>
                </c:pt>
                <c:pt idx="2">
                  <c:v>3396</c:v>
                </c:pt>
                <c:pt idx="3">
                  <c:v>3572</c:v>
                </c:pt>
                <c:pt idx="4">
                  <c:v>3378</c:v>
                </c:pt>
              </c:numCache>
            </c:numRef>
          </c:val>
          <c:extLst>
            <c:ext xmlns:c16="http://schemas.microsoft.com/office/drawing/2014/chart" uri="{C3380CC4-5D6E-409C-BE32-E72D297353CC}">
              <c16:uniqueId val="{00000004-8660-40B7-9A2A-1E997212CEC9}"/>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3"/>
            <c:invertIfNegative val="0"/>
            <c:bubble3D val="0"/>
            <c:spPr>
              <a:solidFill>
                <a:schemeClr val="accent1"/>
              </a:solidFill>
              <a:ln>
                <a:solidFill>
                  <a:schemeClr val="accent1"/>
                </a:solidFill>
              </a:ln>
            </c:spPr>
            <c:extLst>
              <c:ext xmlns:c16="http://schemas.microsoft.com/office/drawing/2014/chart" uri="{C3380CC4-5D6E-409C-BE32-E72D297353CC}">
                <c16:uniqueId val="{00000001-0CA5-42FD-89C8-A4AA3E2FF483}"/>
              </c:ext>
            </c:extLst>
          </c:dPt>
          <c:dPt>
            <c:idx val="4"/>
            <c:invertIfNegative val="0"/>
            <c:bubble3D val="0"/>
            <c:spPr>
              <a:solidFill>
                <a:schemeClr val="accent6"/>
              </a:solidFill>
            </c:spPr>
            <c:extLst>
              <c:ext xmlns:c16="http://schemas.microsoft.com/office/drawing/2014/chart" uri="{C3380CC4-5D6E-409C-BE32-E72D297353CC}">
                <c16:uniqueId val="{00000003-0CA5-42FD-89C8-A4AA3E2FF483}"/>
              </c:ext>
            </c:extLst>
          </c:dPt>
          <c:dLbls>
            <c:numFmt formatCode="0.0%" sourceLinked="0"/>
            <c:spPr>
              <a:noFill/>
              <a:ln>
                <a:noFill/>
              </a:ln>
              <a:effectLst/>
            </c:spPr>
            <c:txPr>
              <a:bodyPr wrap="square" lIns="38100" tIns="19050" rIns="38100" bIns="19050" anchor="ctr">
                <a:spAutoFit/>
              </a:bodyPr>
              <a:lstStyle/>
              <a:p>
                <a:pPr>
                  <a:defRPr sz="800">
                    <a:solidFill>
                      <a:schemeClr val="bg1"/>
                    </a:solidFill>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'Site web | Resultats'!$A$25:$A$30</c15:sqref>
                  </c15:fullRef>
                </c:ext>
              </c:extLst>
              <c:f>'Site web | Resultats'!$A$26:$A$30</c:f>
              <c:numCache>
                <c:formatCode>General</c:formatCode>
                <c:ptCount val="5"/>
                <c:pt idx="0">
                  <c:v>2020</c:v>
                </c:pt>
                <c:pt idx="1">
                  <c:v>2021</c:v>
                </c:pt>
                <c:pt idx="2">
                  <c:v>2022</c:v>
                </c:pt>
                <c:pt idx="3">
                  <c:v>2023</c:v>
                </c:pt>
                <c:pt idx="4">
                  <c:v>2024</c:v>
                </c:pt>
              </c:numCache>
            </c:numRef>
          </c:cat>
          <c:val>
            <c:numRef>
              <c:extLst>
                <c:ext xmlns:c15="http://schemas.microsoft.com/office/drawing/2012/chart" uri="{02D57815-91ED-43cb-92C2-25804820EDAC}">
                  <c15:fullRef>
                    <c15:sqref>'Site web | Resultats'!$B$25:$B$30</c15:sqref>
                  </c15:fullRef>
                </c:ext>
              </c:extLst>
              <c:f>'Site web | Resultats'!$B$26:$B$30</c:f>
              <c:numCache>
                <c:formatCode>0.0%</c:formatCode>
                <c:ptCount val="5"/>
                <c:pt idx="0">
                  <c:v>9.1999999999999998E-2</c:v>
                </c:pt>
                <c:pt idx="1">
                  <c:v>0.125</c:v>
                </c:pt>
                <c:pt idx="2">
                  <c:v>0.11878279118572928</c:v>
                </c:pt>
                <c:pt idx="3">
                  <c:v>0.126</c:v>
                </c:pt>
                <c:pt idx="4">
                  <c:v>0.12422314566248667</c:v>
                </c:pt>
              </c:numCache>
            </c:numRef>
          </c:val>
          <c:extLst>
            <c:ext xmlns:c16="http://schemas.microsoft.com/office/drawing/2014/chart" uri="{C3380CC4-5D6E-409C-BE32-E72D297353CC}">
              <c16:uniqueId val="{00000004-0CA5-42FD-89C8-A4AA3E2FF483}"/>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3"/>
            <c:invertIfNegative val="0"/>
            <c:bubble3D val="0"/>
            <c:spPr>
              <a:solidFill>
                <a:schemeClr val="accent1"/>
              </a:solidFill>
              <a:ln>
                <a:solidFill>
                  <a:schemeClr val="accent1"/>
                </a:solidFill>
              </a:ln>
            </c:spPr>
            <c:extLst>
              <c:ext xmlns:c16="http://schemas.microsoft.com/office/drawing/2014/chart" uri="{C3380CC4-5D6E-409C-BE32-E72D297353CC}">
                <c16:uniqueId val="{00000001-9418-4F44-916E-932BB867396A}"/>
              </c:ext>
            </c:extLst>
          </c:dPt>
          <c:dPt>
            <c:idx val="4"/>
            <c:invertIfNegative val="0"/>
            <c:bubble3D val="0"/>
            <c:spPr>
              <a:solidFill>
                <a:schemeClr val="accent6"/>
              </a:solidFill>
            </c:spPr>
            <c:extLst>
              <c:ext xmlns:c16="http://schemas.microsoft.com/office/drawing/2014/chart" uri="{C3380CC4-5D6E-409C-BE32-E72D297353CC}">
                <c16:uniqueId val="{00000003-9418-4F44-916E-932BB867396A}"/>
              </c:ext>
            </c:extLst>
          </c:dPt>
          <c:dLbls>
            <c:spPr>
              <a:noFill/>
              <a:ln>
                <a:noFill/>
              </a:ln>
              <a:effectLst/>
            </c:spPr>
            <c:txPr>
              <a:bodyPr wrap="square" lIns="38100" tIns="19050" rIns="38100" bIns="19050" anchor="ctr">
                <a:spAutoFit/>
              </a:bodyPr>
              <a:lstStyle/>
              <a:p>
                <a:pPr>
                  <a:defRPr sz="700">
                    <a:solidFill>
                      <a:schemeClr val="bg1"/>
                    </a:solidFill>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'Site web | Resultats'!$A$34:$A$39</c15:sqref>
                  </c15:fullRef>
                </c:ext>
              </c:extLst>
              <c:f>'Site web | Resultats'!$A$35:$A$39</c:f>
              <c:numCache>
                <c:formatCode>General</c:formatCode>
                <c:ptCount val="5"/>
                <c:pt idx="0">
                  <c:v>2020</c:v>
                </c:pt>
                <c:pt idx="1">
                  <c:v>2021</c:v>
                </c:pt>
                <c:pt idx="2">
                  <c:v>2022</c:v>
                </c:pt>
                <c:pt idx="3">
                  <c:v>2023</c:v>
                </c:pt>
                <c:pt idx="4">
                  <c:v>2024</c:v>
                </c:pt>
              </c:numCache>
            </c:numRef>
          </c:cat>
          <c:val>
            <c:numRef>
              <c:extLst>
                <c:ext xmlns:c15="http://schemas.microsoft.com/office/drawing/2012/chart" uri="{02D57815-91ED-43cb-92C2-25804820EDAC}">
                  <c15:fullRef>
                    <c15:sqref>'Site web | Resultats'!$B$34:$B$39</c15:sqref>
                  </c15:fullRef>
                </c:ext>
              </c:extLst>
              <c:f>'Site web | Resultats'!$B$35:$B$39</c:f>
              <c:numCache>
                <c:formatCode>0</c:formatCode>
                <c:ptCount val="5"/>
                <c:pt idx="0">
                  <c:v>625</c:v>
                </c:pt>
                <c:pt idx="1">
                  <c:v>1845</c:v>
                </c:pt>
                <c:pt idx="2">
                  <c:v>2009</c:v>
                </c:pt>
                <c:pt idx="3">
                  <c:v>1983</c:v>
                </c:pt>
                <c:pt idx="4">
                  <c:v>1890</c:v>
                </c:pt>
              </c:numCache>
            </c:numRef>
          </c:val>
          <c:extLst>
            <c:ext xmlns:c16="http://schemas.microsoft.com/office/drawing/2014/chart" uri="{C3380CC4-5D6E-409C-BE32-E72D297353CC}">
              <c16:uniqueId val="{00000004-9418-4F44-916E-932BB867396A}"/>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3"/>
            <c:invertIfNegative val="0"/>
            <c:bubble3D val="0"/>
            <c:spPr>
              <a:solidFill>
                <a:schemeClr val="accent1"/>
              </a:solidFill>
              <a:ln>
                <a:solidFill>
                  <a:schemeClr val="accent1"/>
                </a:solidFill>
              </a:ln>
            </c:spPr>
            <c:extLst>
              <c:ext xmlns:c16="http://schemas.microsoft.com/office/drawing/2014/chart" uri="{C3380CC4-5D6E-409C-BE32-E72D297353CC}">
                <c16:uniqueId val="{00000001-3085-4928-AFBE-EBED57C6B9AD}"/>
              </c:ext>
            </c:extLst>
          </c:dPt>
          <c:dPt>
            <c:idx val="4"/>
            <c:invertIfNegative val="0"/>
            <c:bubble3D val="0"/>
            <c:spPr>
              <a:solidFill>
                <a:schemeClr val="accent6"/>
              </a:solidFill>
            </c:spPr>
            <c:extLst>
              <c:ext xmlns:c16="http://schemas.microsoft.com/office/drawing/2014/chart" uri="{C3380CC4-5D6E-409C-BE32-E72D297353CC}">
                <c16:uniqueId val="{00000003-3085-4928-AFBE-EBED57C6B9AD}"/>
              </c:ext>
            </c:extLst>
          </c:dPt>
          <c:dLbls>
            <c:spPr>
              <a:noFill/>
              <a:ln>
                <a:noFill/>
              </a:ln>
              <a:effectLst/>
            </c:spPr>
            <c:txPr>
              <a:bodyPr wrap="square" lIns="38100" tIns="19050" rIns="38100" bIns="19050" anchor="ctr">
                <a:spAutoFit/>
              </a:bodyPr>
              <a:lstStyle/>
              <a:p>
                <a:pPr>
                  <a:defRPr sz="800">
                    <a:solidFill>
                      <a:schemeClr val="bg1"/>
                    </a:solidFill>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'Site web | Resultats'!$A$44:$A$49</c15:sqref>
                  </c15:fullRef>
                </c:ext>
              </c:extLst>
              <c:f>'Site web | Resultats'!$A$45:$A$49</c:f>
              <c:numCache>
                <c:formatCode>General</c:formatCode>
                <c:ptCount val="5"/>
                <c:pt idx="0">
                  <c:v>2020</c:v>
                </c:pt>
                <c:pt idx="1">
                  <c:v>2021</c:v>
                </c:pt>
                <c:pt idx="2">
                  <c:v>2022</c:v>
                </c:pt>
                <c:pt idx="3">
                  <c:v>2023</c:v>
                </c:pt>
                <c:pt idx="4">
                  <c:v>2024</c:v>
                </c:pt>
              </c:numCache>
            </c:numRef>
          </c:cat>
          <c:val>
            <c:numRef>
              <c:extLst>
                <c:ext xmlns:c15="http://schemas.microsoft.com/office/drawing/2012/chart" uri="{02D57815-91ED-43cb-92C2-25804820EDAC}">
                  <c15:fullRef>
                    <c15:sqref>'Site web | Resultats'!$B$44:$B$49</c15:sqref>
                  </c15:fullRef>
                </c:ext>
              </c:extLst>
              <c:f>'Site web | Resultats'!$B$45:$B$49</c:f>
              <c:numCache>
                <c:formatCode>0.00</c:formatCode>
                <c:ptCount val="5"/>
                <c:pt idx="0">
                  <c:v>0.88</c:v>
                </c:pt>
                <c:pt idx="1">
                  <c:v>2.58</c:v>
                </c:pt>
                <c:pt idx="2">
                  <c:v>2.8061496650588742</c:v>
                </c:pt>
                <c:pt idx="3">
                  <c:v>2.77</c:v>
                </c:pt>
                <c:pt idx="4" formatCode="#,##0.00">
                  <c:v>2.65</c:v>
                </c:pt>
              </c:numCache>
            </c:numRef>
          </c:val>
          <c:extLst>
            <c:ext xmlns:c16="http://schemas.microsoft.com/office/drawing/2014/chart" uri="{C3380CC4-5D6E-409C-BE32-E72D297353CC}">
              <c16:uniqueId val="{00000004-3085-4928-AFBE-EBED57C6B9AD}"/>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0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0"/>
          <c:order val="1"/>
          <c:spPr>
            <a:solidFill>
              <a:schemeClr val="accent1"/>
            </a:solidFill>
          </c:spPr>
          <c:invertIfNegative val="0"/>
          <c:dPt>
            <c:idx val="9"/>
            <c:invertIfNegative val="0"/>
            <c:bubble3D val="0"/>
            <c:spPr>
              <a:solidFill>
                <a:schemeClr val="accent1"/>
              </a:solidFill>
            </c:spPr>
            <c:extLst>
              <c:ext xmlns:c16="http://schemas.microsoft.com/office/drawing/2014/chart" uri="{C3380CC4-5D6E-409C-BE32-E72D297353CC}">
                <c16:uniqueId val="{00000001-4458-436B-AC86-69495AA455CE}"/>
              </c:ext>
            </c:extLst>
          </c:dPt>
          <c:dPt>
            <c:idx val="13"/>
            <c:invertIfNegative val="0"/>
            <c:bubble3D val="0"/>
            <c:spPr>
              <a:solidFill>
                <a:schemeClr val="accent1"/>
              </a:solidFill>
            </c:spPr>
            <c:extLst>
              <c:ext xmlns:c16="http://schemas.microsoft.com/office/drawing/2014/chart" uri="{C3380CC4-5D6E-409C-BE32-E72D297353CC}">
                <c16:uniqueId val="{00000003-4458-436B-AC86-69495AA455CE}"/>
              </c:ext>
            </c:extLst>
          </c:dPt>
          <c:dLbls>
            <c:dLbl>
              <c:idx val="9"/>
              <c:tx>
                <c:rich>
                  <a:bodyPr/>
                  <a:lstStyle/>
                  <a:p>
                    <a:fld id="{0B1D75F8-6704-4064-B6CF-081D37EDA46E}" type="VALUE">
                      <a:rPr lang="en-US"/>
                      <a:pPr/>
                      <a:t>[VALEUR]</a:t>
                    </a:fld>
                    <a:endParaRPr lang="fr-FR"/>
                  </a:p>
                </c:rich>
              </c:tx>
              <c:dLblPos val="outEnd"/>
              <c:showLegendKey val="0"/>
              <c:showVal val="1"/>
              <c:showCatName val="0"/>
              <c:showSerName val="0"/>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4458-436B-AC86-69495AA455CE}"/>
                </c:ext>
              </c:extLst>
            </c:dLbl>
            <c:spPr>
              <a:noFill/>
              <a:ln>
                <a:noFill/>
              </a:ln>
              <a:effectLst/>
            </c:spPr>
            <c:txPr>
              <a:bodyPr wrap="square" lIns="38100" tIns="19050" rIns="38100" bIns="19050" anchor="ctr">
                <a:spAutoFit/>
              </a:bodyPr>
              <a:lstStyle/>
              <a:p>
                <a:pPr>
                  <a:defRPr sz="800" b="0"/>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'Site web | Resultats'!$A$54:$A$68</c:f>
              <c:numCache>
                <c:formatCode>General</c:formatCod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numCache>
            </c:numRef>
          </c:cat>
          <c:val>
            <c:numRef>
              <c:f>'Site web | Resultats'!$B$54:$B$68</c:f>
              <c:numCache>
                <c:formatCode>0.00</c:formatCode>
                <c:ptCount val="15"/>
                <c:pt idx="0">
                  <c:v>0.44500000000000001</c:v>
                </c:pt>
                <c:pt idx="1">
                  <c:v>0.52500000000000002</c:v>
                </c:pt>
                <c:pt idx="2">
                  <c:v>0.6</c:v>
                </c:pt>
                <c:pt idx="3">
                  <c:v>0.625</c:v>
                </c:pt>
                <c:pt idx="4">
                  <c:v>0.625</c:v>
                </c:pt>
                <c:pt idx="5">
                  <c:v>0.71250000000000002</c:v>
                </c:pt>
                <c:pt idx="6">
                  <c:v>0.8</c:v>
                </c:pt>
                <c:pt idx="7">
                  <c:v>0.88749999999999996</c:v>
                </c:pt>
                <c:pt idx="8">
                  <c:v>0.92500000000000004</c:v>
                </c:pt>
                <c:pt idx="9">
                  <c:v>0.5</c:v>
                </c:pt>
                <c:pt idx="10">
                  <c:v>0.57499999999999996</c:v>
                </c:pt>
                <c:pt idx="11">
                  <c:v>1.125</c:v>
                </c:pt>
                <c:pt idx="12">
                  <c:v>1.25</c:v>
                </c:pt>
                <c:pt idx="13">
                  <c:v>1.35</c:v>
                </c:pt>
                <c:pt idx="14" formatCode="#,##0.00">
                  <c:v>1.38</c:v>
                </c:pt>
              </c:numCache>
            </c:numRef>
          </c:val>
          <c:extLst>
            <c:ext xmlns:c16="http://schemas.microsoft.com/office/drawing/2014/chart" uri="{C3380CC4-5D6E-409C-BE32-E72D297353CC}">
              <c16:uniqueId val="{00000004-49EA-42A8-A107-51A4645C9AE4}"/>
            </c:ext>
          </c:extLst>
        </c:ser>
        <c:dLbls>
          <c:showLegendKey val="0"/>
          <c:showVal val="0"/>
          <c:showCatName val="0"/>
          <c:showSerName val="0"/>
          <c:showPercent val="0"/>
          <c:showBubbleSize val="0"/>
        </c:dLbls>
        <c:gapWidth val="150"/>
        <c:axId val="222441472"/>
        <c:axId val="222443392"/>
        <c:extLst>
          <c:ext xmlns:c15="http://schemas.microsoft.com/office/drawing/2012/chart" uri="{02D57815-91ED-43cb-92C2-25804820EDAC}">
            <c15:filteredBarSeries>
              <c15:ser>
                <c:idx val="1"/>
                <c:order val="0"/>
                <c:invertIfNegative val="0"/>
                <c:cat>
                  <c:numRef>
                    <c:extLst>
                      <c:ext uri="{02D57815-91ED-43cb-92C2-25804820EDAC}">
                        <c15:formulaRef>
                          <c15:sqref>'Site web | Resultats'!$A$54:$A$68</c15:sqref>
                        </c15:formulaRef>
                      </c:ext>
                    </c:extLst>
                    <c:numCache>
                      <c:formatCode>General</c:formatCod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numCache>
                  </c:numRef>
                </c:cat>
                <c:val>
                  <c:numRef>
                    <c:extLst>
                      <c:ext uri="{02D57815-91ED-43cb-92C2-25804820EDAC}">
                        <c15:formulaRef>
                          <c15:sqref>'Site web | Resultats'!$A$54:$A$68</c15:sqref>
                        </c15:formulaRef>
                      </c:ext>
                    </c:extLst>
                    <c:numCache>
                      <c:formatCode>General</c:formatCod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numCache>
                  </c:numRef>
                </c:val>
                <c:extLst>
                  <c:ext xmlns:c16="http://schemas.microsoft.com/office/drawing/2014/chart" uri="{C3380CC4-5D6E-409C-BE32-E72D297353CC}">
                    <c16:uniqueId val="{00000002-9C45-461B-920C-A67913796372}"/>
                  </c:ext>
                </c:extLst>
              </c15:ser>
            </c15:filteredBarSeries>
          </c:ext>
        </c:extLst>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0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tx>
            <c:strRef>
              <c:f>'Secteurs op.'!$B$3</c:f>
              <c:strCache>
                <c:ptCount val="1"/>
                <c:pt idx="0">
                  <c:v>Résultats opérationnel du secteur </c:v>
                </c:pt>
              </c:strCache>
            </c:strRef>
          </c:tx>
          <c:spPr>
            <a:solidFill>
              <a:schemeClr val="accent1"/>
            </a:solidFill>
          </c:spPr>
          <c:invertIfNegative val="0"/>
          <c:dPt>
            <c:idx val="0"/>
            <c:invertIfNegative val="0"/>
            <c:bubble3D val="0"/>
            <c:extLst>
              <c:ext xmlns:c16="http://schemas.microsoft.com/office/drawing/2014/chart" uri="{C3380CC4-5D6E-409C-BE32-E72D297353CC}">
                <c16:uniqueId val="{00000000-2138-4E58-A877-893F3DB01A94}"/>
              </c:ext>
            </c:extLst>
          </c:dPt>
          <c:dPt>
            <c:idx val="4"/>
            <c:invertIfNegative val="0"/>
            <c:bubble3D val="0"/>
            <c:spPr>
              <a:solidFill>
                <a:schemeClr val="accent6"/>
              </a:solidFill>
            </c:spPr>
            <c:extLst>
              <c:ext xmlns:c16="http://schemas.microsoft.com/office/drawing/2014/chart" uri="{C3380CC4-5D6E-409C-BE32-E72D297353CC}">
                <c16:uniqueId val="{00000008-2138-4E58-A877-893F3DB01A94}"/>
              </c:ext>
            </c:extLst>
          </c:dPt>
          <c:dLbls>
            <c:spPr>
              <a:noFill/>
              <a:ln>
                <a:noFill/>
              </a:ln>
              <a:effectLst/>
            </c:spPr>
            <c:txPr>
              <a:bodyPr wrap="square" lIns="38100" tIns="19050" rIns="38100" bIns="19050" anchor="ctr">
                <a:spAutoFit/>
              </a:bodyPr>
              <a:lstStyle/>
              <a:p>
                <a:pPr>
                  <a:defRPr sz="800">
                    <a:solidFill>
                      <a:schemeClr val="tx1"/>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'Secteurs op.'!$A$4:$A$9</c15:sqref>
                  </c15:fullRef>
                </c:ext>
              </c:extLst>
              <c:f>'Secteurs op.'!$A$5:$A$9</c:f>
              <c:numCache>
                <c:formatCode>General</c:formatCode>
                <c:ptCount val="5"/>
                <c:pt idx="0">
                  <c:v>2020</c:v>
                </c:pt>
                <c:pt idx="1">
                  <c:v>2021</c:v>
                </c:pt>
                <c:pt idx="2">
                  <c:v>2022</c:v>
                </c:pt>
                <c:pt idx="3">
                  <c:v>2023</c:v>
                </c:pt>
                <c:pt idx="4">
                  <c:v>2024</c:v>
                </c:pt>
              </c:numCache>
            </c:numRef>
          </c:cat>
          <c:val>
            <c:numRef>
              <c:extLst>
                <c:ext xmlns:c15="http://schemas.microsoft.com/office/drawing/2012/chart" uri="{02D57815-91ED-43cb-92C2-25804820EDAC}">
                  <c15:fullRef>
                    <c15:sqref>'Secteurs op.'!$B$4:$B$9</c15:sqref>
                  </c15:fullRef>
                </c:ext>
              </c:extLst>
              <c:f>'Secteurs op.'!$B$5:$B$9</c:f>
              <c:numCache>
                <c:formatCode>0</c:formatCode>
                <c:ptCount val="5"/>
                <c:pt idx="0">
                  <c:v>839</c:v>
                </c:pt>
                <c:pt idx="1">
                  <c:v>1643</c:v>
                </c:pt>
                <c:pt idx="2">
                  <c:v>1710.5726991832687</c:v>
                </c:pt>
                <c:pt idx="3">
                  <c:v>1967.9157897320088</c:v>
                </c:pt>
                <c:pt idx="4">
                  <c:v>1916.8998174193978</c:v>
                </c:pt>
              </c:numCache>
            </c:numRef>
          </c:val>
          <c:extLst>
            <c:ext xmlns:c16="http://schemas.microsoft.com/office/drawing/2014/chart" uri="{C3380CC4-5D6E-409C-BE32-E72D297353CC}">
              <c16:uniqueId val="{00000001-2138-4E58-A877-893F3DB01A94}"/>
            </c:ext>
          </c:extLst>
        </c:ser>
        <c:dLbls>
          <c:showLegendKey val="0"/>
          <c:showVal val="0"/>
          <c:showCatName val="0"/>
          <c:showSerName val="0"/>
          <c:showPercent val="0"/>
          <c:showBubbleSize val="0"/>
        </c:dLbls>
        <c:gapWidth val="150"/>
        <c:axId val="222441472"/>
        <c:axId val="222443392"/>
      </c:barChart>
      <c:lineChart>
        <c:grouping val="standard"/>
        <c:varyColors val="0"/>
        <c:ser>
          <c:idx val="0"/>
          <c:order val="1"/>
          <c:tx>
            <c:strRef>
              <c:f>'Secteurs op.'!$C$3</c:f>
              <c:strCache>
                <c:ptCount val="1"/>
                <c:pt idx="0">
                  <c:v>Marge opérationnelle du secteur</c:v>
                </c:pt>
              </c:strCache>
            </c:strRef>
          </c:tx>
          <c:marker>
            <c:symbol val="none"/>
          </c:marker>
          <c:dLbls>
            <c:dLbl>
              <c:idx val="4"/>
              <c:spPr>
                <a:noFill/>
                <a:ln>
                  <a:noFill/>
                </a:ln>
                <a:effectLst/>
              </c:spPr>
              <c:txPr>
                <a:bodyPr wrap="square" lIns="38100" tIns="19050" rIns="38100" bIns="19050" anchor="ctr">
                  <a:spAutoFit/>
                </a:bodyPr>
                <a:lstStyle/>
                <a:p>
                  <a:pPr>
                    <a:defRPr sz="800" b="1">
                      <a:solidFill>
                        <a:schemeClr val="bg1"/>
                      </a:solidFill>
                    </a:defRPr>
                  </a:pPr>
                  <a:endParaRPr lang="fr-FR"/>
                </a:p>
              </c:txPr>
              <c:dLblPos val="t"/>
              <c:showLegendKey val="0"/>
              <c:showVal val="1"/>
              <c:showCatName val="0"/>
              <c:showSerName val="0"/>
              <c:showPercent val="0"/>
              <c:showBubbleSize val="0"/>
              <c:extLst>
                <c:ext xmlns:c16="http://schemas.microsoft.com/office/drawing/2014/chart" uri="{C3380CC4-5D6E-409C-BE32-E72D297353CC}">
                  <c16:uniqueId val="{00000007-2138-4E58-A877-893F3DB01A94}"/>
                </c:ext>
              </c:extLst>
            </c:dLbl>
            <c:spPr>
              <a:noFill/>
              <a:ln>
                <a:noFill/>
              </a:ln>
              <a:effectLst/>
            </c:spPr>
            <c:txPr>
              <a:bodyPr wrap="square" lIns="38100" tIns="19050" rIns="38100" bIns="19050" anchor="ctr">
                <a:spAutoFit/>
              </a:bodyPr>
              <a:lstStyle/>
              <a:p>
                <a:pPr>
                  <a:defRPr sz="800" b="0">
                    <a:solidFill>
                      <a:schemeClr val="bg1"/>
                    </a:solidFill>
                  </a:defRPr>
                </a:pPr>
                <a:endParaRPr lang="fr-FR"/>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'Secteurs op.'!$A$4:$A$9</c15:sqref>
                  </c15:fullRef>
                </c:ext>
              </c:extLst>
              <c:f>'Secteurs op.'!$A$5:$A$9</c:f>
              <c:numCache>
                <c:formatCode>General</c:formatCode>
                <c:ptCount val="5"/>
                <c:pt idx="0">
                  <c:v>2020</c:v>
                </c:pt>
                <c:pt idx="1">
                  <c:v>2021</c:v>
                </c:pt>
                <c:pt idx="2">
                  <c:v>2022</c:v>
                </c:pt>
                <c:pt idx="3">
                  <c:v>2023</c:v>
                </c:pt>
                <c:pt idx="4">
                  <c:v>2024</c:v>
                </c:pt>
              </c:numCache>
            </c:numRef>
          </c:cat>
          <c:val>
            <c:numRef>
              <c:extLst>
                <c:ext xmlns:c15="http://schemas.microsoft.com/office/drawing/2012/chart" uri="{02D57815-91ED-43cb-92C2-25804820EDAC}">
                  <c15:fullRef>
                    <c15:sqref>'Secteurs op.'!$C$4:$C$9</c15:sqref>
                  </c15:fullRef>
                </c:ext>
              </c:extLst>
              <c:f>'Secteurs op.'!$C$5:$C$9</c:f>
              <c:numCache>
                <c:formatCode>0.0%</c:formatCode>
                <c:ptCount val="5"/>
                <c:pt idx="0">
                  <c:v>8.3000000000000004E-2</c:v>
                </c:pt>
                <c:pt idx="1">
                  <c:v>0.13699999999999998</c:v>
                </c:pt>
                <c:pt idx="2">
                  <c:v>0.1209887102666022</c:v>
                </c:pt>
                <c:pt idx="3">
                  <c:v>0.13244171650713896</c:v>
                </c:pt>
                <c:pt idx="4">
                  <c:v>0.13069131592513281</c:v>
                </c:pt>
              </c:numCache>
            </c:numRef>
          </c:val>
          <c:smooth val="0"/>
          <c:extLst>
            <c:ext xmlns:c16="http://schemas.microsoft.com/office/drawing/2014/chart" uri="{C3380CC4-5D6E-409C-BE32-E72D297353CC}">
              <c16:uniqueId val="{00000002-2138-4E58-A877-893F3DB01A94}"/>
            </c:ext>
          </c:extLst>
        </c:ser>
        <c:dLbls>
          <c:showLegendKey val="0"/>
          <c:showVal val="0"/>
          <c:showCatName val="0"/>
          <c:showSerName val="0"/>
          <c:showPercent val="0"/>
          <c:showBubbleSize val="0"/>
        </c:dLbls>
        <c:marker val="1"/>
        <c:smooth val="0"/>
        <c:axId val="802067744"/>
        <c:axId val="802072008"/>
      </c:line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 sourceLinked="1"/>
        <c:majorTickMark val="out"/>
        <c:minorTickMark val="none"/>
        <c:tickLblPos val="nextTo"/>
        <c:crossAx val="222441472"/>
        <c:crosses val="autoZero"/>
        <c:crossBetween val="between"/>
      </c:valAx>
      <c:valAx>
        <c:axId val="802072008"/>
        <c:scaling>
          <c:orientation val="minMax"/>
        </c:scaling>
        <c:delete val="1"/>
        <c:axPos val="r"/>
        <c:numFmt formatCode="0.0%" sourceLinked="1"/>
        <c:majorTickMark val="out"/>
        <c:minorTickMark val="none"/>
        <c:tickLblPos val="nextTo"/>
        <c:crossAx val="802067744"/>
        <c:crosses val="max"/>
        <c:crossBetween val="between"/>
      </c:valAx>
      <c:catAx>
        <c:axId val="802067744"/>
        <c:scaling>
          <c:orientation val="minMax"/>
        </c:scaling>
        <c:delete val="1"/>
        <c:axPos val="b"/>
        <c:numFmt formatCode="General" sourceLinked="1"/>
        <c:majorTickMark val="out"/>
        <c:minorTickMark val="none"/>
        <c:tickLblPos val="nextTo"/>
        <c:crossAx val="802072008"/>
        <c:crosses val="autoZero"/>
        <c:auto val="1"/>
        <c:lblAlgn val="ctr"/>
        <c:lblOffset val="100"/>
        <c:noMultiLvlLbl val="0"/>
      </c:cat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8224505274639436E-2"/>
          <c:y val="6.5058093716334919E-2"/>
          <c:w val="0.9863650958290362"/>
          <c:h val="0.74419001148192243"/>
        </c:manualLayout>
      </c:layout>
      <c:barChart>
        <c:barDir val="col"/>
        <c:grouping val="clustered"/>
        <c:varyColors val="0"/>
        <c:ser>
          <c:idx val="1"/>
          <c:order val="0"/>
          <c:tx>
            <c:strRef>
              <c:f>'Secteurs op.'!$B$14</c:f>
              <c:strCache>
                <c:ptCount val="1"/>
                <c:pt idx="0">
                  <c:v>Résultats opérationnel du secteur </c:v>
                </c:pt>
              </c:strCache>
            </c:strRef>
          </c:tx>
          <c:spPr>
            <a:solidFill>
              <a:srgbClr val="0070C0"/>
            </a:solidFill>
          </c:spPr>
          <c:invertIfNegative val="0"/>
          <c:dPt>
            <c:idx val="0"/>
            <c:invertIfNegative val="0"/>
            <c:bubble3D val="0"/>
            <c:extLst>
              <c:ext xmlns:c16="http://schemas.microsoft.com/office/drawing/2014/chart" uri="{C3380CC4-5D6E-409C-BE32-E72D297353CC}">
                <c16:uniqueId val="{00000000-6615-4BEA-9A4E-E991263ED078}"/>
              </c:ext>
            </c:extLst>
          </c:dPt>
          <c:dPt>
            <c:idx val="4"/>
            <c:invertIfNegative val="0"/>
            <c:bubble3D val="0"/>
            <c:spPr>
              <a:solidFill>
                <a:schemeClr val="accent6"/>
              </a:solidFill>
            </c:spPr>
            <c:extLst>
              <c:ext xmlns:c16="http://schemas.microsoft.com/office/drawing/2014/chart" uri="{C3380CC4-5D6E-409C-BE32-E72D297353CC}">
                <c16:uniqueId val="{00000008-6615-4BEA-9A4E-E991263ED078}"/>
              </c:ext>
            </c:extLst>
          </c:dPt>
          <c:dLbls>
            <c:dLbl>
              <c:idx val="4"/>
              <c:spPr>
                <a:noFill/>
                <a:ln>
                  <a:noFill/>
                </a:ln>
                <a:effectLst/>
              </c:spPr>
              <c:txPr>
                <a:bodyPr wrap="square" lIns="38100" tIns="19050" rIns="38100" bIns="19050" anchor="ctr">
                  <a:spAutoFit/>
                </a:bodyPr>
                <a:lstStyle/>
                <a:p>
                  <a:pPr>
                    <a:defRPr sz="800" b="1"/>
                  </a:pPr>
                  <a:endParaRPr lang="fr-FR"/>
                </a:p>
              </c:txPr>
              <c:dLblPos val="outEnd"/>
              <c:showLegendKey val="0"/>
              <c:showVal val="1"/>
              <c:showCatName val="0"/>
              <c:showSerName val="0"/>
              <c:showPercent val="0"/>
              <c:showBubbleSize val="0"/>
              <c:extLst>
                <c:ext xmlns:c16="http://schemas.microsoft.com/office/drawing/2014/chart" uri="{C3380CC4-5D6E-409C-BE32-E72D297353CC}">
                  <c16:uniqueId val="{00000008-6615-4BEA-9A4E-E991263ED078}"/>
                </c:ext>
              </c:extLst>
            </c:dLbl>
            <c:spPr>
              <a:noFill/>
              <a:ln>
                <a:noFill/>
              </a:ln>
              <a:effectLst/>
            </c:spPr>
            <c:txPr>
              <a:bodyPr wrap="square" lIns="38100" tIns="19050" rIns="38100" bIns="19050" anchor="ctr">
                <a:spAutoFit/>
              </a:bodyPr>
              <a:lstStyle/>
              <a:p>
                <a:pPr>
                  <a:defRPr sz="800" b="0"/>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'Secteurs op.'!$A$15:$A$20</c15:sqref>
                  </c15:fullRef>
                </c:ext>
              </c:extLst>
              <c:f>'Secteurs op.'!$A$16:$A$20</c:f>
              <c:numCache>
                <c:formatCode>General</c:formatCode>
                <c:ptCount val="5"/>
                <c:pt idx="0">
                  <c:v>2020</c:v>
                </c:pt>
                <c:pt idx="1">
                  <c:v>2021</c:v>
                </c:pt>
                <c:pt idx="2">
                  <c:v>2022</c:v>
                </c:pt>
                <c:pt idx="3">
                  <c:v>2023</c:v>
                </c:pt>
                <c:pt idx="4">
                  <c:v>2024</c:v>
                </c:pt>
              </c:numCache>
            </c:numRef>
          </c:cat>
          <c:val>
            <c:numRef>
              <c:extLst>
                <c:ext xmlns:c15="http://schemas.microsoft.com/office/drawing/2012/chart" uri="{02D57815-91ED-43cb-92C2-25804820EDAC}">
                  <c15:fullRef>
                    <c15:sqref>'Secteurs op.'!$B$15:$B$20</c15:sqref>
                  </c15:fullRef>
                </c:ext>
              </c:extLst>
              <c:f>'Secteurs op.'!$B$16:$B$20</c:f>
              <c:numCache>
                <c:formatCode>#,##0</c:formatCode>
                <c:ptCount val="5"/>
                <c:pt idx="0">
                  <c:v>302</c:v>
                </c:pt>
                <c:pt idx="1" formatCode="General">
                  <c:v>599</c:v>
                </c:pt>
                <c:pt idx="2" formatCode="0">
                  <c:v>641.45262960972593</c:v>
                </c:pt>
                <c:pt idx="3">
                  <c:v>473.82886171497</c:v>
                </c:pt>
                <c:pt idx="4" formatCode="0">
                  <c:v>597.26910040432085</c:v>
                </c:pt>
              </c:numCache>
            </c:numRef>
          </c:val>
          <c:extLst>
            <c:ext xmlns:c16="http://schemas.microsoft.com/office/drawing/2014/chart" uri="{C3380CC4-5D6E-409C-BE32-E72D297353CC}">
              <c16:uniqueId val="{00000001-6615-4BEA-9A4E-E991263ED078}"/>
            </c:ext>
          </c:extLst>
        </c:ser>
        <c:dLbls>
          <c:showLegendKey val="0"/>
          <c:showVal val="0"/>
          <c:showCatName val="0"/>
          <c:showSerName val="0"/>
          <c:showPercent val="0"/>
          <c:showBubbleSize val="0"/>
        </c:dLbls>
        <c:gapWidth val="150"/>
        <c:axId val="222441472"/>
        <c:axId val="222443392"/>
      </c:barChart>
      <c:lineChart>
        <c:grouping val="standard"/>
        <c:varyColors val="0"/>
        <c:ser>
          <c:idx val="0"/>
          <c:order val="1"/>
          <c:tx>
            <c:strRef>
              <c:f>'Secteurs op.'!$C$14</c:f>
              <c:strCache>
                <c:ptCount val="1"/>
                <c:pt idx="0">
                  <c:v>Marge opérationnelle du secteur</c:v>
                </c:pt>
              </c:strCache>
            </c:strRef>
          </c:tx>
          <c:marker>
            <c:symbol val="none"/>
          </c:marker>
          <c:dLbls>
            <c:dLbl>
              <c:idx val="4"/>
              <c:spPr>
                <a:noFill/>
                <a:ln>
                  <a:noFill/>
                </a:ln>
                <a:effectLst/>
              </c:spPr>
              <c:txPr>
                <a:bodyPr wrap="square" lIns="38100" tIns="19050" rIns="38100" bIns="19050" anchor="ctr">
                  <a:spAutoFit/>
                </a:bodyPr>
                <a:lstStyle/>
                <a:p>
                  <a:pPr>
                    <a:defRPr sz="800" b="1">
                      <a:solidFill>
                        <a:schemeClr val="bg1"/>
                      </a:solidFill>
                    </a:defRPr>
                  </a:pPr>
                  <a:endParaRPr lang="fr-FR"/>
                </a:p>
              </c:txPr>
              <c:dLblPos val="t"/>
              <c:showLegendKey val="0"/>
              <c:showVal val="1"/>
              <c:showCatName val="0"/>
              <c:showSerName val="0"/>
              <c:showPercent val="0"/>
              <c:showBubbleSize val="0"/>
              <c:extLst>
                <c:ext xmlns:c16="http://schemas.microsoft.com/office/drawing/2014/chart" uri="{C3380CC4-5D6E-409C-BE32-E72D297353CC}">
                  <c16:uniqueId val="{00000009-6615-4BEA-9A4E-E991263ED078}"/>
                </c:ext>
              </c:extLst>
            </c:dLbl>
            <c:spPr>
              <a:noFill/>
              <a:ln>
                <a:noFill/>
              </a:ln>
              <a:effectLst/>
            </c:spPr>
            <c:txPr>
              <a:bodyPr wrap="square" lIns="38100" tIns="19050" rIns="38100" bIns="19050" anchor="ctr">
                <a:spAutoFit/>
              </a:bodyPr>
              <a:lstStyle/>
              <a:p>
                <a:pPr>
                  <a:defRPr sz="800" b="0">
                    <a:solidFill>
                      <a:schemeClr val="bg1"/>
                    </a:solidFill>
                  </a:defRPr>
                </a:pPr>
                <a:endParaRPr lang="fr-FR"/>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'Secteurs op.'!$A$15:$A$20</c15:sqref>
                  </c15:fullRef>
                </c:ext>
              </c:extLst>
              <c:f>'Secteurs op.'!$A$16:$A$20</c:f>
              <c:numCache>
                <c:formatCode>General</c:formatCode>
                <c:ptCount val="5"/>
                <c:pt idx="0">
                  <c:v>2020</c:v>
                </c:pt>
                <c:pt idx="1">
                  <c:v>2021</c:v>
                </c:pt>
                <c:pt idx="2">
                  <c:v>2022</c:v>
                </c:pt>
                <c:pt idx="3">
                  <c:v>2023</c:v>
                </c:pt>
                <c:pt idx="4">
                  <c:v>2024</c:v>
                </c:pt>
              </c:numCache>
            </c:numRef>
          </c:cat>
          <c:val>
            <c:numRef>
              <c:extLst>
                <c:ext xmlns:c15="http://schemas.microsoft.com/office/drawing/2012/chart" uri="{02D57815-91ED-43cb-92C2-25804820EDAC}">
                  <c15:fullRef>
                    <c15:sqref>'Secteurs op.'!$C$15:$C$20</c15:sqref>
                  </c15:fullRef>
                </c:ext>
              </c:extLst>
              <c:f>'Secteurs op.'!$C$16:$C$20</c:f>
              <c:numCache>
                <c:formatCode>0.0%</c:formatCode>
                <c:ptCount val="5"/>
                <c:pt idx="0">
                  <c:v>5.6000000000000001E-2</c:v>
                </c:pt>
                <c:pt idx="1">
                  <c:v>9.6000000000000002E-2</c:v>
                </c:pt>
                <c:pt idx="2">
                  <c:v>8.5957011071554346E-2</c:v>
                </c:pt>
                <c:pt idx="3">
                  <c:v>6.8261695027805921E-2</c:v>
                </c:pt>
                <c:pt idx="4">
                  <c:v>9.050900723994422E-2</c:v>
                </c:pt>
              </c:numCache>
            </c:numRef>
          </c:val>
          <c:smooth val="0"/>
          <c:extLst>
            <c:ext xmlns:c16="http://schemas.microsoft.com/office/drawing/2014/chart" uri="{C3380CC4-5D6E-409C-BE32-E72D297353CC}">
              <c16:uniqueId val="{00000002-6615-4BEA-9A4E-E991263ED078}"/>
            </c:ext>
          </c:extLst>
        </c:ser>
        <c:dLbls>
          <c:showLegendKey val="0"/>
          <c:showVal val="0"/>
          <c:showCatName val="0"/>
          <c:showSerName val="0"/>
          <c:showPercent val="0"/>
          <c:showBubbleSize val="0"/>
        </c:dLbls>
        <c:marker val="1"/>
        <c:smooth val="0"/>
        <c:axId val="802067744"/>
        <c:axId val="802072008"/>
      </c:line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 sourceLinked="1"/>
        <c:majorTickMark val="out"/>
        <c:minorTickMark val="none"/>
        <c:tickLblPos val="nextTo"/>
        <c:crossAx val="222441472"/>
        <c:crosses val="autoZero"/>
        <c:crossBetween val="between"/>
      </c:valAx>
      <c:valAx>
        <c:axId val="802072008"/>
        <c:scaling>
          <c:orientation val="minMax"/>
        </c:scaling>
        <c:delete val="1"/>
        <c:axPos val="r"/>
        <c:numFmt formatCode="0.0%" sourceLinked="1"/>
        <c:majorTickMark val="out"/>
        <c:minorTickMark val="none"/>
        <c:tickLblPos val="nextTo"/>
        <c:crossAx val="802067744"/>
        <c:crosses val="max"/>
        <c:crossBetween val="between"/>
      </c:valAx>
      <c:catAx>
        <c:axId val="802067744"/>
        <c:scaling>
          <c:orientation val="minMax"/>
        </c:scaling>
        <c:delete val="1"/>
        <c:axPos val="b"/>
        <c:numFmt formatCode="General" sourceLinked="1"/>
        <c:majorTickMark val="out"/>
        <c:minorTickMark val="none"/>
        <c:tickLblPos val="nextTo"/>
        <c:crossAx val="802072008"/>
        <c:crosses val="autoZero"/>
        <c:auto val="1"/>
        <c:lblAlgn val="ctr"/>
        <c:lblOffset val="100"/>
        <c:noMultiLvlLbl val="0"/>
      </c:cat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tx>
            <c:strRef>
              <c:f>'Secteurs op.'!$B$25</c:f>
              <c:strCache>
                <c:ptCount val="1"/>
                <c:pt idx="0">
                  <c:v>Résultats opérationnel du secteur </c:v>
                </c:pt>
              </c:strCache>
            </c:strRef>
          </c:tx>
          <c:spPr>
            <a:solidFill>
              <a:schemeClr val="accent1"/>
            </a:solidFill>
          </c:spPr>
          <c:invertIfNegative val="0"/>
          <c:dPt>
            <c:idx val="1"/>
            <c:invertIfNegative val="0"/>
            <c:bubble3D val="0"/>
            <c:extLst>
              <c:ext xmlns:c16="http://schemas.microsoft.com/office/drawing/2014/chart" uri="{C3380CC4-5D6E-409C-BE32-E72D297353CC}">
                <c16:uniqueId val="{00000000-1504-4E7C-BD39-43A3E0AA7E4E}"/>
              </c:ext>
            </c:extLst>
          </c:dPt>
          <c:dPt>
            <c:idx val="5"/>
            <c:invertIfNegative val="0"/>
            <c:bubble3D val="0"/>
            <c:spPr>
              <a:solidFill>
                <a:schemeClr val="accent6"/>
              </a:solidFill>
            </c:spPr>
            <c:extLst>
              <c:ext xmlns:c16="http://schemas.microsoft.com/office/drawing/2014/chart" uri="{C3380CC4-5D6E-409C-BE32-E72D297353CC}">
                <c16:uniqueId val="{00000008-1504-4E7C-BD39-43A3E0AA7E4E}"/>
              </c:ext>
            </c:extLst>
          </c:dPt>
          <c:dLbls>
            <c:dLbl>
              <c:idx val="5"/>
              <c:spPr>
                <a:noFill/>
                <a:ln>
                  <a:noFill/>
                </a:ln>
                <a:effectLst/>
              </c:spPr>
              <c:txPr>
                <a:bodyPr wrap="square" lIns="38100" tIns="19050" rIns="38100" bIns="19050" anchor="ctr">
                  <a:spAutoFit/>
                </a:bodyPr>
                <a:lstStyle/>
                <a:p>
                  <a:pPr>
                    <a:defRPr sz="800" b="1"/>
                  </a:pPr>
                  <a:endParaRPr lang="fr-FR"/>
                </a:p>
              </c:txPr>
              <c:showLegendKey val="0"/>
              <c:showVal val="1"/>
              <c:showCatName val="0"/>
              <c:showSerName val="0"/>
              <c:showPercent val="0"/>
              <c:showBubbleSize val="0"/>
              <c:extLst>
                <c:ext xmlns:c16="http://schemas.microsoft.com/office/drawing/2014/chart" uri="{C3380CC4-5D6E-409C-BE32-E72D297353CC}">
                  <c16:uniqueId val="{00000008-1504-4E7C-BD39-43A3E0AA7E4E}"/>
                </c:ext>
              </c:extLst>
            </c:dLbl>
            <c:spPr>
              <a:noFill/>
              <a:ln>
                <a:noFill/>
              </a:ln>
              <a:effectLst/>
            </c:spPr>
            <c:txPr>
              <a:bodyPr wrap="square" lIns="38100" tIns="19050" rIns="38100" bIns="19050" anchor="ctr">
                <a:spAutoFit/>
              </a:bodyPr>
              <a:lstStyle/>
              <a:p>
                <a:pPr>
                  <a:defRPr sz="800" b="0"/>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'Secteurs op.'!$A$26:$A$31</c:f>
              <c:numCache>
                <c:formatCode>General</c:formatCode>
                <c:ptCount val="6"/>
                <c:pt idx="0">
                  <c:v>2019</c:v>
                </c:pt>
                <c:pt idx="1">
                  <c:v>2020</c:v>
                </c:pt>
                <c:pt idx="2">
                  <c:v>2021</c:v>
                </c:pt>
                <c:pt idx="3">
                  <c:v>2022</c:v>
                </c:pt>
                <c:pt idx="4">
                  <c:v>2023</c:v>
                </c:pt>
                <c:pt idx="5">
                  <c:v>2024</c:v>
                </c:pt>
              </c:numCache>
            </c:numRef>
          </c:cat>
          <c:val>
            <c:numRef>
              <c:f>'Secteurs op.'!$B$26:$B$31</c:f>
              <c:numCache>
                <c:formatCode>0</c:formatCode>
                <c:ptCount val="6"/>
                <c:pt idx="0">
                  <c:v>1091</c:v>
                </c:pt>
                <c:pt idx="1">
                  <c:v>737</c:v>
                </c:pt>
                <c:pt idx="2">
                  <c:v>724</c:v>
                </c:pt>
                <c:pt idx="3">
                  <c:v>1044.0790950735841</c:v>
                </c:pt>
                <c:pt idx="4">
                  <c:v>1130.2371837024752</c:v>
                </c:pt>
                <c:pt idx="5">
                  <c:v>864.12355838280894</c:v>
                </c:pt>
              </c:numCache>
            </c:numRef>
          </c:val>
          <c:extLst>
            <c:ext xmlns:c16="http://schemas.microsoft.com/office/drawing/2014/chart" uri="{C3380CC4-5D6E-409C-BE32-E72D297353CC}">
              <c16:uniqueId val="{00000001-1504-4E7C-BD39-43A3E0AA7E4E}"/>
            </c:ext>
          </c:extLst>
        </c:ser>
        <c:dLbls>
          <c:showLegendKey val="0"/>
          <c:showVal val="1"/>
          <c:showCatName val="0"/>
          <c:showSerName val="0"/>
          <c:showPercent val="0"/>
          <c:showBubbleSize val="0"/>
        </c:dLbls>
        <c:gapWidth val="150"/>
        <c:axId val="222441472"/>
        <c:axId val="222443392"/>
      </c:barChart>
      <c:lineChart>
        <c:grouping val="standard"/>
        <c:varyColors val="0"/>
        <c:ser>
          <c:idx val="0"/>
          <c:order val="1"/>
          <c:tx>
            <c:strRef>
              <c:f>'Secteurs op.'!$C$25</c:f>
              <c:strCache>
                <c:ptCount val="1"/>
                <c:pt idx="0">
                  <c:v>Marge opérationnelle du secteur</c:v>
                </c:pt>
              </c:strCache>
            </c:strRef>
          </c:tx>
          <c:marker>
            <c:symbol val="none"/>
          </c:marker>
          <c:dLbls>
            <c:dLbl>
              <c:idx val="5"/>
              <c:spPr>
                <a:noFill/>
                <a:ln>
                  <a:noFill/>
                </a:ln>
                <a:effectLst/>
              </c:spPr>
              <c:txPr>
                <a:bodyPr wrap="square" lIns="38100" tIns="19050" rIns="38100" bIns="19050" anchor="ctr">
                  <a:spAutoFit/>
                </a:bodyPr>
                <a:lstStyle/>
                <a:p>
                  <a:pPr>
                    <a:defRPr sz="800" b="1">
                      <a:solidFill>
                        <a:schemeClr val="bg1"/>
                      </a:solidFill>
                    </a:defRPr>
                  </a:pPr>
                  <a:endParaRPr lang="fr-FR"/>
                </a:p>
              </c:txPr>
              <c:dLblPos val="t"/>
              <c:showLegendKey val="0"/>
              <c:showVal val="1"/>
              <c:showCatName val="0"/>
              <c:showSerName val="0"/>
              <c:showPercent val="0"/>
              <c:showBubbleSize val="0"/>
              <c:extLst>
                <c:ext xmlns:c16="http://schemas.microsoft.com/office/drawing/2014/chart" uri="{C3380CC4-5D6E-409C-BE32-E72D297353CC}">
                  <c16:uniqueId val="{0000000D-1504-4E7C-BD39-43A3E0AA7E4E}"/>
                </c:ext>
              </c:extLst>
            </c:dLbl>
            <c:spPr>
              <a:noFill/>
              <a:ln>
                <a:noFill/>
              </a:ln>
              <a:effectLst/>
            </c:spPr>
            <c:txPr>
              <a:bodyPr wrap="square" lIns="38100" tIns="19050" rIns="38100" bIns="19050" anchor="ctr">
                <a:spAutoFit/>
              </a:bodyPr>
              <a:lstStyle/>
              <a:p>
                <a:pPr>
                  <a:defRPr sz="800" b="0">
                    <a:solidFill>
                      <a:schemeClr val="bg1"/>
                    </a:solidFill>
                  </a:defRPr>
                </a:pPr>
                <a:endParaRPr lang="fr-FR"/>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'Secteurs op.'!$A$15:$A$17</c:f>
              <c:numCache>
                <c:formatCode>General</c:formatCode>
                <c:ptCount val="3"/>
                <c:pt idx="0">
                  <c:v>2019</c:v>
                </c:pt>
                <c:pt idx="1">
                  <c:v>2020</c:v>
                </c:pt>
                <c:pt idx="2">
                  <c:v>2021</c:v>
                </c:pt>
              </c:numCache>
            </c:numRef>
          </c:cat>
          <c:val>
            <c:numRef>
              <c:f>'Secteurs op.'!$C$26:$C$31</c:f>
              <c:numCache>
                <c:formatCode>0.0%</c:formatCode>
                <c:ptCount val="6"/>
                <c:pt idx="0">
                  <c:v>0.187</c:v>
                </c:pt>
                <c:pt idx="1">
                  <c:v>0.14799999999999999</c:v>
                </c:pt>
                <c:pt idx="2">
                  <c:v>0.13</c:v>
                </c:pt>
                <c:pt idx="3">
                  <c:v>0.14937811676240323</c:v>
                </c:pt>
                <c:pt idx="4">
                  <c:v>0.17274370336641978</c:v>
                </c:pt>
                <c:pt idx="5">
                  <c:v>0.14580631332754462</c:v>
                </c:pt>
              </c:numCache>
            </c:numRef>
          </c:val>
          <c:smooth val="0"/>
          <c:extLst>
            <c:ext xmlns:c16="http://schemas.microsoft.com/office/drawing/2014/chart" uri="{C3380CC4-5D6E-409C-BE32-E72D297353CC}">
              <c16:uniqueId val="{00000002-1504-4E7C-BD39-43A3E0AA7E4E}"/>
            </c:ext>
          </c:extLst>
        </c:ser>
        <c:dLbls>
          <c:showLegendKey val="0"/>
          <c:showVal val="1"/>
          <c:showCatName val="0"/>
          <c:showSerName val="0"/>
          <c:showPercent val="0"/>
          <c:showBubbleSize val="0"/>
        </c:dLbls>
        <c:marker val="1"/>
        <c:smooth val="0"/>
        <c:axId val="802067744"/>
        <c:axId val="802072008"/>
      </c:line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ax val="1200"/>
          <c:min val="0"/>
        </c:scaling>
        <c:delete val="1"/>
        <c:axPos val="l"/>
        <c:numFmt formatCode="0" sourceLinked="1"/>
        <c:majorTickMark val="out"/>
        <c:minorTickMark val="none"/>
        <c:tickLblPos val="nextTo"/>
        <c:crossAx val="222441472"/>
        <c:crosses val="autoZero"/>
        <c:crossBetween val="between"/>
      </c:valAx>
      <c:valAx>
        <c:axId val="802072008"/>
        <c:scaling>
          <c:orientation val="minMax"/>
          <c:max val="0.22000000000000003"/>
        </c:scaling>
        <c:delete val="1"/>
        <c:axPos val="r"/>
        <c:numFmt formatCode="0.0%" sourceLinked="1"/>
        <c:majorTickMark val="out"/>
        <c:minorTickMark val="none"/>
        <c:tickLblPos val="nextTo"/>
        <c:crossAx val="802067744"/>
        <c:crosses val="max"/>
        <c:crossBetween val="between"/>
      </c:valAx>
      <c:catAx>
        <c:axId val="802067744"/>
        <c:scaling>
          <c:orientation val="minMax"/>
        </c:scaling>
        <c:delete val="1"/>
        <c:axPos val="b"/>
        <c:numFmt formatCode="General" sourceLinked="1"/>
        <c:majorTickMark val="out"/>
        <c:minorTickMark val="none"/>
        <c:tickLblPos val="nextTo"/>
        <c:crossAx val="802072008"/>
        <c:crosses val="autoZero"/>
        <c:auto val="1"/>
        <c:lblAlgn val="ctr"/>
        <c:lblOffset val="100"/>
        <c:noMultiLvlLbl val="0"/>
      </c:cat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2500076294038448E-2"/>
          <c:y val="3.4722457698959007E-2"/>
          <c:w val="0.33750041198780761"/>
          <c:h val="0.93750635787189307"/>
        </c:manualLayout>
      </c:layout>
      <c:doughnutChart>
        <c:varyColors val="1"/>
        <c:ser>
          <c:idx val="0"/>
          <c:order val="0"/>
          <c:spPr>
            <a:solidFill>
              <a:srgbClr val="9999FF"/>
            </a:solidFill>
            <a:ln w="12700">
              <a:solidFill>
                <a:srgbClr val="000000"/>
              </a:solidFill>
              <a:prstDash val="solid"/>
            </a:ln>
          </c:spPr>
          <c:dPt>
            <c:idx val="1"/>
            <c:bubble3D val="0"/>
            <c:spPr>
              <a:solidFill>
                <a:schemeClr val="accent1">
                  <a:lumMod val="40000"/>
                  <a:lumOff val="60000"/>
                </a:schemeClr>
              </a:solidFill>
              <a:ln w="3175">
                <a:solidFill>
                  <a:srgbClr val="000000"/>
                </a:solidFill>
                <a:prstDash val="solid"/>
              </a:ln>
            </c:spPr>
            <c:extLst>
              <c:ext xmlns:c16="http://schemas.microsoft.com/office/drawing/2014/chart" uri="{C3380CC4-5D6E-409C-BE32-E72D297353CC}">
                <c16:uniqueId val="{00000001-382C-4F2C-A72A-8C7F0B778B6B}"/>
              </c:ext>
            </c:extLst>
          </c:dPt>
          <c:dPt>
            <c:idx val="2"/>
            <c:bubble3D val="0"/>
            <c:spPr>
              <a:solidFill>
                <a:schemeClr val="tx1">
                  <a:lumMod val="75000"/>
                  <a:lumOff val="25000"/>
                </a:schemeClr>
              </a:solidFill>
              <a:ln w="3175">
                <a:solidFill>
                  <a:srgbClr val="000000"/>
                </a:solidFill>
                <a:prstDash val="solid"/>
              </a:ln>
            </c:spPr>
            <c:extLst>
              <c:ext xmlns:c16="http://schemas.microsoft.com/office/drawing/2014/chart" uri="{C3380CC4-5D6E-409C-BE32-E72D297353CC}">
                <c16:uniqueId val="{00000003-382C-4F2C-A72A-8C7F0B778B6B}"/>
              </c:ext>
            </c:extLst>
          </c:dPt>
          <c:dPt>
            <c:idx val="3"/>
            <c:bubble3D val="0"/>
            <c:spPr>
              <a:solidFill>
                <a:srgbClr val="C0C0C0"/>
              </a:solidFill>
              <a:ln w="3175">
                <a:solidFill>
                  <a:srgbClr val="000000"/>
                </a:solidFill>
                <a:prstDash val="solid"/>
              </a:ln>
            </c:spPr>
            <c:extLst>
              <c:ext xmlns:c16="http://schemas.microsoft.com/office/drawing/2014/chart" uri="{C3380CC4-5D6E-409C-BE32-E72D297353CC}">
                <c16:uniqueId val="{00000005-382C-4F2C-A72A-8C7F0B778B6B}"/>
              </c:ext>
            </c:extLst>
          </c:dPt>
          <c:dPt>
            <c:idx val="4"/>
            <c:bubble3D val="0"/>
            <c:spPr>
              <a:solidFill>
                <a:schemeClr val="accent6"/>
              </a:solidFill>
              <a:ln w="3175">
                <a:solidFill>
                  <a:srgbClr val="000000"/>
                </a:solidFill>
                <a:prstDash val="solid"/>
              </a:ln>
            </c:spPr>
            <c:extLst>
              <c:ext xmlns:c16="http://schemas.microsoft.com/office/drawing/2014/chart" uri="{C3380CC4-5D6E-409C-BE32-E72D297353CC}">
                <c16:uniqueId val="{00000007-382C-4F2C-A72A-8C7F0B778B6B}"/>
              </c:ext>
            </c:extLst>
          </c:dPt>
          <c:dPt>
            <c:idx val="5"/>
            <c:bubble3D val="0"/>
            <c:spPr>
              <a:solidFill>
                <a:schemeClr val="accent4"/>
              </a:solidFill>
              <a:ln w="12700">
                <a:solidFill>
                  <a:srgbClr val="000000"/>
                </a:solidFill>
                <a:prstDash val="solid"/>
              </a:ln>
            </c:spPr>
            <c:extLst>
              <c:ext xmlns:c16="http://schemas.microsoft.com/office/drawing/2014/chart" uri="{C3380CC4-5D6E-409C-BE32-E72D297353CC}">
                <c16:uniqueId val="{00000009-382C-4F2C-A72A-8C7F0B778B6B}"/>
              </c:ext>
            </c:extLst>
          </c:dPt>
          <c:dLbls>
            <c:spPr>
              <a:noFill/>
              <a:ln>
                <a:noFill/>
              </a:ln>
              <a:effectLst/>
            </c:spPr>
            <c:txPr>
              <a:bodyPr wrap="square" lIns="38100" tIns="19050" rIns="38100" bIns="19050" anchor="ctr">
                <a:spAutoFit/>
              </a:bodyPr>
              <a:lstStyle/>
              <a:p>
                <a:pPr>
                  <a:defRPr sz="800">
                    <a:solidFill>
                      <a:sysClr val="windowText" lastClr="000000"/>
                    </a:solidFill>
                  </a:defRPr>
                </a:pPr>
                <a:endParaRPr lang="fr-FR"/>
              </a:p>
            </c:txPr>
            <c:showLegendKey val="0"/>
            <c:showVal val="1"/>
            <c:showCatName val="0"/>
            <c:showSerName val="0"/>
            <c:showPercent val="0"/>
            <c:showBubbleSize val="0"/>
            <c:showLeaderLines val="1"/>
            <c:extLst>
              <c:ext xmlns:c15="http://schemas.microsoft.com/office/drawing/2012/chart" uri="{CE6537A1-D6FC-4f65-9D91-7224C49458BB}"/>
            </c:extLst>
          </c:dLbls>
          <c:cat>
            <c:strRef>
              <c:f>'Structure des couts'!$A$3:$A$8</c:f>
              <c:strCache>
                <c:ptCount val="6"/>
                <c:pt idx="0">
                  <c:v>Caoutchouc Naturel</c:v>
                </c:pt>
                <c:pt idx="1">
                  <c:v>Caoutchouc synthetique</c:v>
                </c:pt>
                <c:pt idx="2">
                  <c:v>Charges renforçantes</c:v>
                </c:pt>
                <c:pt idx="3">
                  <c:v>Produits chimiques</c:v>
                </c:pt>
                <c:pt idx="4">
                  <c:v>Câbles</c:v>
                </c:pt>
                <c:pt idx="5">
                  <c:v>Textile</c:v>
                </c:pt>
              </c:strCache>
            </c:strRef>
          </c:cat>
          <c:val>
            <c:numRef>
              <c:f>'Structure des couts'!$B$3:$B$8</c:f>
              <c:numCache>
                <c:formatCode>0%</c:formatCode>
                <c:ptCount val="6"/>
                <c:pt idx="0">
                  <c:v>0.26144551932132526</c:v>
                </c:pt>
                <c:pt idx="1">
                  <c:v>0.22946110231251415</c:v>
                </c:pt>
                <c:pt idx="2">
                  <c:v>0.23262330074124621</c:v>
                </c:pt>
                <c:pt idx="3">
                  <c:v>0.13205111785405696</c:v>
                </c:pt>
                <c:pt idx="4">
                  <c:v>9.3259933810464338E-2</c:v>
                </c:pt>
                <c:pt idx="5">
                  <c:v>6.115902596039309E-2</c:v>
                </c:pt>
              </c:numCache>
            </c:numRef>
          </c:val>
          <c:extLst>
            <c:ext xmlns:c16="http://schemas.microsoft.com/office/drawing/2014/chart" uri="{C3380CC4-5D6E-409C-BE32-E72D297353CC}">
              <c16:uniqueId val="{0000000A-382C-4F2C-A72A-8C7F0B778B6B}"/>
            </c:ext>
          </c:extLst>
        </c:ser>
        <c:dLbls>
          <c:showLegendKey val="0"/>
          <c:showVal val="0"/>
          <c:showCatName val="0"/>
          <c:showSerName val="0"/>
          <c:showPercent val="0"/>
          <c:showBubbleSize val="0"/>
          <c:showLeaderLines val="1"/>
        </c:dLbls>
        <c:firstSliceAng val="0"/>
        <c:holeSize val="50"/>
      </c:doughnutChart>
      <c:spPr>
        <a:noFill/>
        <a:ln w="25400">
          <a:noFill/>
        </a:ln>
      </c:spPr>
    </c:plotArea>
    <c:legend>
      <c:legendPos val="r"/>
      <c:layout>
        <c:manualLayout>
          <c:xMode val="edge"/>
          <c:yMode val="edge"/>
          <c:x val="0.3925005249343832"/>
          <c:y val="4.1666666666666664E-2"/>
          <c:w val="0.59750078740157475"/>
          <c:h val="0.92361767279090112"/>
        </c:manualLayout>
      </c:layout>
      <c:overlay val="0"/>
      <c:spPr>
        <a:noFill/>
        <a:ln w="25400">
          <a:noFill/>
        </a:ln>
      </c:spPr>
      <c:txPr>
        <a:bodyPr/>
        <a:lstStyle/>
        <a:p>
          <a:pPr>
            <a:defRPr sz="920" b="1" i="0" u="none" strike="noStrike" baseline="0">
              <a:solidFill>
                <a:srgbClr val="000000"/>
              </a:solidFill>
              <a:latin typeface="Arial"/>
              <a:ea typeface="Arial"/>
              <a:cs typeface="Arial"/>
            </a:defRPr>
          </a:pPr>
          <a:endParaRPr lang="fr-FR"/>
        </a:p>
      </c:txPr>
    </c:legend>
    <c:plotVisOnly val="1"/>
    <c:dispBlanksAs val="zero"/>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pageMargins b="0.984251969" l="0.78740157499999996" r="0.78740157499999996" t="0.984251969" header="0.4921259845" footer="0.4921259845"/>
    <c:pageSetup paperSize="9" orientation="landscape"/>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1"/>
          <c:order val="0"/>
          <c:spPr>
            <a:solidFill>
              <a:schemeClr val="accent1"/>
            </a:solidFill>
          </c:spPr>
          <c:invertIfNegative val="0"/>
          <c:dPt>
            <c:idx val="3"/>
            <c:invertIfNegative val="0"/>
            <c:bubble3D val="0"/>
            <c:spPr>
              <a:solidFill>
                <a:schemeClr val="accent1"/>
              </a:solidFill>
              <a:ln>
                <a:solidFill>
                  <a:schemeClr val="accent1"/>
                </a:solidFill>
              </a:ln>
            </c:spPr>
            <c:extLst>
              <c:ext xmlns:c16="http://schemas.microsoft.com/office/drawing/2014/chart" uri="{C3380CC4-5D6E-409C-BE32-E72D297353CC}">
                <c16:uniqueId val="{00000001-8F16-4FEF-856E-3292CF09A84E}"/>
              </c:ext>
            </c:extLst>
          </c:dPt>
          <c:dPt>
            <c:idx val="4"/>
            <c:invertIfNegative val="0"/>
            <c:bubble3D val="0"/>
            <c:spPr>
              <a:solidFill>
                <a:schemeClr val="accent6"/>
              </a:solidFill>
            </c:spPr>
            <c:extLst>
              <c:ext xmlns:c16="http://schemas.microsoft.com/office/drawing/2014/chart" uri="{C3380CC4-5D6E-409C-BE32-E72D297353CC}">
                <c16:uniqueId val="{00000002-F2D2-4296-9A99-EFEF9A46C6B0}"/>
              </c:ext>
            </c:extLst>
          </c:dPt>
          <c:dLbls>
            <c:dLbl>
              <c:idx val="4"/>
              <c:spPr>
                <a:noFill/>
                <a:ln>
                  <a:noFill/>
                </a:ln>
                <a:effectLst/>
              </c:spPr>
              <c:txPr>
                <a:bodyPr wrap="square" lIns="38100" tIns="19050" rIns="38100" bIns="19050" anchor="ctr">
                  <a:spAutoFit/>
                </a:bodyPr>
                <a:lstStyle/>
                <a:p>
                  <a:pPr>
                    <a:defRPr sz="800" b="1"/>
                  </a:pPr>
                  <a:endParaRPr lang="fr-FR"/>
                </a:p>
              </c:txPr>
              <c:showLegendKey val="0"/>
              <c:showVal val="1"/>
              <c:showCatName val="0"/>
              <c:showSerName val="0"/>
              <c:showPercent val="0"/>
              <c:showBubbleSize val="0"/>
              <c:extLst>
                <c:ext xmlns:c16="http://schemas.microsoft.com/office/drawing/2014/chart" uri="{C3380CC4-5D6E-409C-BE32-E72D297353CC}">
                  <c16:uniqueId val="{00000002-F2D2-4296-9A99-EFEF9A46C6B0}"/>
                </c:ext>
              </c:extLst>
            </c:dLbl>
            <c:spPr>
              <a:noFill/>
              <a:ln>
                <a:noFill/>
              </a:ln>
              <a:effectLst/>
            </c:spPr>
            <c:txPr>
              <a:bodyPr wrap="square" lIns="38100" tIns="19050" rIns="38100" bIns="19050" anchor="ctr">
                <a:spAutoFit/>
              </a:bodyPr>
              <a:lstStyle/>
              <a:p>
                <a:pPr>
                  <a:defRPr sz="800" b="0"/>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'Structure des couts'!$A$14:$A$19</c15:sqref>
                  </c15:fullRef>
                </c:ext>
              </c:extLst>
              <c:f>'Structure des couts'!$A$15:$A$19</c:f>
              <c:numCache>
                <c:formatCode>General</c:formatCode>
                <c:ptCount val="5"/>
                <c:pt idx="0">
                  <c:v>2020</c:v>
                </c:pt>
                <c:pt idx="1">
                  <c:v>2021</c:v>
                </c:pt>
                <c:pt idx="2">
                  <c:v>2022</c:v>
                </c:pt>
                <c:pt idx="3">
                  <c:v>2023</c:v>
                </c:pt>
                <c:pt idx="4">
                  <c:v>2024</c:v>
                </c:pt>
              </c:numCache>
            </c:numRef>
          </c:cat>
          <c:val>
            <c:numRef>
              <c:extLst>
                <c:ext xmlns:c15="http://schemas.microsoft.com/office/drawing/2012/chart" uri="{02D57815-91ED-43cb-92C2-25804820EDAC}">
                  <c15:fullRef>
                    <c15:sqref>'Structure des couts'!$B$14:$B$19</c15:sqref>
                  </c15:fullRef>
                </c:ext>
              </c:extLst>
              <c:f>'Structure des couts'!$B$15:$B$19</c:f>
              <c:numCache>
                <c:formatCode>0</c:formatCode>
                <c:ptCount val="5"/>
                <c:pt idx="0">
                  <c:v>3777</c:v>
                </c:pt>
                <c:pt idx="1">
                  <c:v>5007</c:v>
                </c:pt>
                <c:pt idx="2">
                  <c:v>6701.1411676668704</c:v>
                </c:pt>
                <c:pt idx="3">
                  <c:v>5863.2826947606573</c:v>
                </c:pt>
                <c:pt idx="4">
                  <c:v>5648.7751799485832</c:v>
                </c:pt>
              </c:numCache>
            </c:numRef>
          </c:val>
          <c:extLst>
            <c:ext xmlns:c16="http://schemas.microsoft.com/office/drawing/2014/chart" uri="{C3380CC4-5D6E-409C-BE32-E72D297353CC}">
              <c16:uniqueId val="{00000002-8F16-4FEF-856E-3292CF09A84E}"/>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 sourceLinked="1"/>
        <c:majorTickMark val="none"/>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3"/>
            <c:invertIfNegative val="0"/>
            <c:bubble3D val="0"/>
            <c:spPr>
              <a:solidFill>
                <a:schemeClr val="accent1"/>
              </a:solidFill>
              <a:ln>
                <a:solidFill>
                  <a:schemeClr val="accent1"/>
                </a:solidFill>
              </a:ln>
            </c:spPr>
            <c:extLst>
              <c:ext xmlns:c16="http://schemas.microsoft.com/office/drawing/2014/chart" uri="{C3380CC4-5D6E-409C-BE32-E72D297353CC}">
                <c16:uniqueId val="{00000001-EED1-480E-AE74-870909E50FCD}"/>
              </c:ext>
            </c:extLst>
          </c:dPt>
          <c:dPt>
            <c:idx val="4"/>
            <c:invertIfNegative val="0"/>
            <c:bubble3D val="0"/>
            <c:spPr>
              <a:solidFill>
                <a:schemeClr val="accent6"/>
              </a:solidFill>
            </c:spPr>
            <c:extLst>
              <c:ext xmlns:c16="http://schemas.microsoft.com/office/drawing/2014/chart" uri="{C3380CC4-5D6E-409C-BE32-E72D297353CC}">
                <c16:uniqueId val="{00000002-61DD-4DB2-B8D4-9408C93010CA}"/>
              </c:ext>
            </c:extLst>
          </c:dPt>
          <c:dLbls>
            <c:dLbl>
              <c:idx val="4"/>
              <c:spPr>
                <a:noFill/>
                <a:ln>
                  <a:noFill/>
                </a:ln>
                <a:effectLst/>
              </c:spPr>
              <c:txPr>
                <a:bodyPr wrap="square" lIns="38100" tIns="19050" rIns="38100" bIns="19050" anchor="ctr">
                  <a:spAutoFit/>
                </a:bodyPr>
                <a:lstStyle/>
                <a:p>
                  <a:pPr>
                    <a:defRPr sz="800" b="1">
                      <a:solidFill>
                        <a:sysClr val="windowText" lastClr="000000"/>
                      </a:solidFill>
                    </a:defRPr>
                  </a:pPr>
                  <a:endParaRPr lang="fr-FR"/>
                </a:p>
              </c:txPr>
              <c:dLblPos val="outEnd"/>
              <c:showLegendKey val="0"/>
              <c:showVal val="1"/>
              <c:showCatName val="0"/>
              <c:showSerName val="0"/>
              <c:showPercent val="0"/>
              <c:showBubbleSize val="0"/>
              <c:extLst>
                <c:ext xmlns:c16="http://schemas.microsoft.com/office/drawing/2014/chart" uri="{C3380CC4-5D6E-409C-BE32-E72D297353CC}">
                  <c16:uniqueId val="{00000002-61DD-4DB2-B8D4-9408C93010CA}"/>
                </c:ext>
              </c:extLst>
            </c:dLbl>
            <c:spPr>
              <a:noFill/>
              <a:ln>
                <a:noFill/>
              </a:ln>
              <a:effectLst/>
            </c:spPr>
            <c:txPr>
              <a:bodyPr wrap="square" lIns="38100" tIns="19050" rIns="38100" bIns="19050" anchor="ctr">
                <a:spAutoFit/>
              </a:bodyPr>
              <a:lstStyle/>
              <a:p>
                <a:pPr>
                  <a:defRPr sz="800" b="0">
                    <a:solidFill>
                      <a:sysClr val="windowText" lastClr="000000"/>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'Structure des couts'!$A$26:$A$31</c15:sqref>
                  </c15:fullRef>
                </c:ext>
              </c:extLst>
              <c:f>'Structure des couts'!$A$27:$A$31</c:f>
              <c:numCache>
                <c:formatCode>General</c:formatCode>
                <c:ptCount val="5"/>
                <c:pt idx="0">
                  <c:v>2020</c:v>
                </c:pt>
                <c:pt idx="1">
                  <c:v>2021</c:v>
                </c:pt>
                <c:pt idx="2">
                  <c:v>2022</c:v>
                </c:pt>
                <c:pt idx="3">
                  <c:v>2023</c:v>
                </c:pt>
                <c:pt idx="4">
                  <c:v>2024</c:v>
                </c:pt>
              </c:numCache>
            </c:numRef>
          </c:cat>
          <c:val>
            <c:numRef>
              <c:extLst>
                <c:ext xmlns:c15="http://schemas.microsoft.com/office/drawing/2012/chart" uri="{02D57815-91ED-43cb-92C2-25804820EDAC}">
                  <c15:fullRef>
                    <c15:sqref>'Structure des couts'!$B$26:$B$31</c15:sqref>
                  </c15:fullRef>
                </c:ext>
              </c:extLst>
              <c:f>'Structure des couts'!$B$27:$B$31</c:f>
              <c:numCache>
                <c:formatCode>0</c:formatCode>
                <c:ptCount val="5"/>
                <c:pt idx="0">
                  <c:v>5996</c:v>
                </c:pt>
                <c:pt idx="1">
                  <c:v>6445</c:v>
                </c:pt>
                <c:pt idx="2">
                  <c:v>6950</c:v>
                </c:pt>
                <c:pt idx="3">
                  <c:v>7401</c:v>
                </c:pt>
                <c:pt idx="4">
                  <c:v>7622</c:v>
                </c:pt>
              </c:numCache>
            </c:numRef>
          </c:val>
          <c:extLst>
            <c:ext xmlns:c16="http://schemas.microsoft.com/office/drawing/2014/chart" uri="{C3380CC4-5D6E-409C-BE32-E72D297353CC}">
              <c16:uniqueId val="{00000002-EED1-480E-AE74-870909E50FCD}"/>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in val="3000"/>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3"/>
            <c:invertIfNegative val="0"/>
            <c:bubble3D val="0"/>
            <c:spPr>
              <a:solidFill>
                <a:schemeClr val="accent1"/>
              </a:solidFill>
              <a:ln>
                <a:solidFill>
                  <a:schemeClr val="accent1"/>
                </a:solidFill>
              </a:ln>
            </c:spPr>
            <c:extLst>
              <c:ext xmlns:c16="http://schemas.microsoft.com/office/drawing/2014/chart" uri="{C3380CC4-5D6E-409C-BE32-E72D297353CC}">
                <c16:uniqueId val="{00000001-D6A4-4C66-A494-2EA28EB80EDA}"/>
              </c:ext>
            </c:extLst>
          </c:dPt>
          <c:dPt>
            <c:idx val="4"/>
            <c:invertIfNegative val="0"/>
            <c:bubble3D val="0"/>
            <c:spPr>
              <a:solidFill>
                <a:schemeClr val="accent6"/>
              </a:solidFill>
            </c:spPr>
            <c:extLst>
              <c:ext xmlns:c16="http://schemas.microsoft.com/office/drawing/2014/chart" uri="{C3380CC4-5D6E-409C-BE32-E72D297353CC}">
                <c16:uniqueId val="{00000002-F59E-4968-A1B6-ADFF3F028DFF}"/>
              </c:ext>
            </c:extLst>
          </c:dPt>
          <c:dLbls>
            <c:dLbl>
              <c:idx val="4"/>
              <c:spPr>
                <a:noFill/>
                <a:ln>
                  <a:noFill/>
                </a:ln>
                <a:effectLst/>
              </c:spPr>
              <c:txPr>
                <a:bodyPr wrap="square" lIns="38100" tIns="19050" rIns="38100" bIns="19050" anchor="ctr">
                  <a:spAutoFit/>
                </a:bodyPr>
                <a:lstStyle/>
                <a:p>
                  <a:pPr>
                    <a:defRPr sz="800" b="1">
                      <a:solidFill>
                        <a:sysClr val="windowText" lastClr="000000"/>
                      </a:solidFill>
                    </a:defRPr>
                  </a:pPr>
                  <a:endParaRPr lang="fr-FR"/>
                </a:p>
              </c:txPr>
              <c:dLblPos val="outEnd"/>
              <c:showLegendKey val="0"/>
              <c:showVal val="1"/>
              <c:showCatName val="0"/>
              <c:showSerName val="0"/>
              <c:showPercent val="0"/>
              <c:showBubbleSize val="0"/>
              <c:extLst>
                <c:ext xmlns:c16="http://schemas.microsoft.com/office/drawing/2014/chart" uri="{C3380CC4-5D6E-409C-BE32-E72D297353CC}">
                  <c16:uniqueId val="{00000002-F59E-4968-A1B6-ADFF3F028DFF}"/>
                </c:ext>
              </c:extLst>
            </c:dLbl>
            <c:spPr>
              <a:noFill/>
              <a:ln>
                <a:noFill/>
              </a:ln>
              <a:effectLst/>
            </c:spPr>
            <c:txPr>
              <a:bodyPr wrap="square" lIns="38100" tIns="19050" rIns="38100" bIns="19050" anchor="ctr">
                <a:spAutoFit/>
              </a:bodyPr>
              <a:lstStyle/>
              <a:p>
                <a:pPr>
                  <a:defRPr sz="800" b="0">
                    <a:solidFill>
                      <a:sysClr val="windowText" lastClr="000000"/>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'Structure des couts'!$A$37:$A$42</c15:sqref>
                  </c15:fullRef>
                </c:ext>
              </c:extLst>
              <c:f>'Structure des couts'!$A$38:$A$42</c:f>
              <c:numCache>
                <c:formatCode>General</c:formatCode>
                <c:ptCount val="5"/>
                <c:pt idx="0">
                  <c:v>2020</c:v>
                </c:pt>
                <c:pt idx="1">
                  <c:v>2021</c:v>
                </c:pt>
                <c:pt idx="2">
                  <c:v>2022</c:v>
                </c:pt>
                <c:pt idx="3">
                  <c:v>2023</c:v>
                </c:pt>
                <c:pt idx="4">
                  <c:v>2024</c:v>
                </c:pt>
              </c:numCache>
            </c:numRef>
          </c:cat>
          <c:val>
            <c:numRef>
              <c:extLst>
                <c:ext xmlns:c15="http://schemas.microsoft.com/office/drawing/2012/chart" uri="{02D57815-91ED-43cb-92C2-25804820EDAC}">
                  <c15:fullRef>
                    <c15:sqref>'Structure des couts'!$B$37:$B$42</c15:sqref>
                  </c15:fullRef>
                </c:ext>
              </c:extLst>
              <c:f>'Structure des couts'!$B$38:$B$42</c:f>
              <c:numCache>
                <c:formatCode>0</c:formatCode>
                <c:ptCount val="5"/>
                <c:pt idx="0">
                  <c:v>117500</c:v>
                </c:pt>
                <c:pt idx="1">
                  <c:v>118400</c:v>
                </c:pt>
                <c:pt idx="2">
                  <c:v>124900</c:v>
                </c:pt>
                <c:pt idx="3">
                  <c:v>125000</c:v>
                </c:pt>
                <c:pt idx="4">
                  <c:v>123500</c:v>
                </c:pt>
              </c:numCache>
            </c:numRef>
          </c:val>
          <c:extLst>
            <c:ext xmlns:c16="http://schemas.microsoft.com/office/drawing/2014/chart" uri="{C3380CC4-5D6E-409C-BE32-E72D297353CC}">
              <c16:uniqueId val="{00000002-D6A4-4C66-A494-2EA28EB80EDA}"/>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in val="80000"/>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3"/>
            <c:invertIfNegative val="0"/>
            <c:bubble3D val="0"/>
            <c:spPr>
              <a:solidFill>
                <a:schemeClr val="accent1"/>
              </a:solidFill>
              <a:ln>
                <a:solidFill>
                  <a:schemeClr val="accent1"/>
                </a:solidFill>
              </a:ln>
            </c:spPr>
            <c:extLst>
              <c:ext xmlns:c16="http://schemas.microsoft.com/office/drawing/2014/chart" uri="{C3380CC4-5D6E-409C-BE32-E72D297353CC}">
                <c16:uniqueId val="{00000001-B3CE-40A1-B6AD-5058838C310B}"/>
              </c:ext>
            </c:extLst>
          </c:dPt>
          <c:dPt>
            <c:idx val="4"/>
            <c:invertIfNegative val="0"/>
            <c:bubble3D val="0"/>
            <c:spPr>
              <a:solidFill>
                <a:schemeClr val="accent6"/>
              </a:solidFill>
            </c:spPr>
            <c:extLst>
              <c:ext xmlns:c16="http://schemas.microsoft.com/office/drawing/2014/chart" uri="{C3380CC4-5D6E-409C-BE32-E72D297353CC}">
                <c16:uniqueId val="{00000002-C8FB-4DD3-AA33-6B79E432E67A}"/>
              </c:ext>
            </c:extLst>
          </c:dPt>
          <c:dLbls>
            <c:dLbl>
              <c:idx val="4"/>
              <c:spPr>
                <a:noFill/>
                <a:ln>
                  <a:noFill/>
                </a:ln>
                <a:effectLst/>
              </c:spPr>
              <c:txPr>
                <a:bodyPr wrap="square" lIns="38100" tIns="19050" rIns="38100" bIns="19050" anchor="ctr">
                  <a:spAutoFit/>
                </a:bodyPr>
                <a:lstStyle/>
                <a:p>
                  <a:pPr>
                    <a:defRPr sz="800" b="1">
                      <a:solidFill>
                        <a:sysClr val="windowText" lastClr="000000"/>
                      </a:solidFill>
                    </a:defRPr>
                  </a:pPr>
                  <a:endParaRPr lang="fr-FR"/>
                </a:p>
              </c:txPr>
              <c:dLblPos val="outEnd"/>
              <c:showLegendKey val="0"/>
              <c:showVal val="1"/>
              <c:showCatName val="0"/>
              <c:showSerName val="0"/>
              <c:showPercent val="0"/>
              <c:showBubbleSize val="0"/>
              <c:extLst>
                <c:ext xmlns:c16="http://schemas.microsoft.com/office/drawing/2014/chart" uri="{C3380CC4-5D6E-409C-BE32-E72D297353CC}">
                  <c16:uniqueId val="{00000002-C8FB-4DD3-AA33-6B79E432E67A}"/>
                </c:ext>
              </c:extLst>
            </c:dLbl>
            <c:spPr>
              <a:noFill/>
              <a:ln>
                <a:noFill/>
              </a:ln>
              <a:effectLst/>
            </c:spPr>
            <c:txPr>
              <a:bodyPr wrap="square" lIns="38100" tIns="19050" rIns="38100" bIns="19050" anchor="ctr">
                <a:spAutoFit/>
              </a:bodyPr>
              <a:lstStyle/>
              <a:p>
                <a:pPr>
                  <a:defRPr sz="800" b="0">
                    <a:solidFill>
                      <a:sysClr val="windowText" lastClr="000000"/>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'Structure des couts'!$A$47:$A$52</c15:sqref>
                  </c15:fullRef>
                </c:ext>
              </c:extLst>
              <c:f>'Structure des couts'!$A$48:$A$52</c:f>
              <c:numCache>
                <c:formatCode>General</c:formatCode>
                <c:ptCount val="5"/>
                <c:pt idx="0">
                  <c:v>2020</c:v>
                </c:pt>
                <c:pt idx="1">
                  <c:v>2021</c:v>
                </c:pt>
                <c:pt idx="2">
                  <c:v>2022</c:v>
                </c:pt>
                <c:pt idx="3">
                  <c:v>2023</c:v>
                </c:pt>
                <c:pt idx="4">
                  <c:v>2024</c:v>
                </c:pt>
              </c:numCache>
            </c:numRef>
          </c:cat>
          <c:val>
            <c:numRef>
              <c:extLst>
                <c:ext xmlns:c15="http://schemas.microsoft.com/office/drawing/2012/chart" uri="{02D57815-91ED-43cb-92C2-25804820EDAC}">
                  <c15:fullRef>
                    <c15:sqref>'Structure des couts'!$B$47:$B$52</c15:sqref>
                  </c15:fullRef>
                </c:ext>
              </c:extLst>
              <c:f>'Structure des couts'!$B$48:$B$52</c:f>
              <c:numCache>
                <c:formatCode>0</c:formatCode>
                <c:ptCount val="5"/>
                <c:pt idx="0">
                  <c:v>1186</c:v>
                </c:pt>
                <c:pt idx="1">
                  <c:v>1232</c:v>
                </c:pt>
                <c:pt idx="2">
                  <c:v>2056</c:v>
                </c:pt>
                <c:pt idx="3">
                  <c:v>1485</c:v>
                </c:pt>
                <c:pt idx="4">
                  <c:v>1370</c:v>
                </c:pt>
              </c:numCache>
            </c:numRef>
          </c:val>
          <c:extLst>
            <c:ext xmlns:c16="http://schemas.microsoft.com/office/drawing/2014/chart" uri="{C3380CC4-5D6E-409C-BE32-E72D297353CC}">
              <c16:uniqueId val="{00000002-B3CE-40A1-B6AD-5058838C310B}"/>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in val="1000"/>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3"/>
            <c:invertIfNegative val="0"/>
            <c:bubble3D val="0"/>
            <c:spPr>
              <a:solidFill>
                <a:schemeClr val="accent1"/>
              </a:solidFill>
              <a:ln>
                <a:solidFill>
                  <a:schemeClr val="accent1"/>
                </a:solidFill>
              </a:ln>
            </c:spPr>
            <c:extLst>
              <c:ext xmlns:c16="http://schemas.microsoft.com/office/drawing/2014/chart" uri="{C3380CC4-5D6E-409C-BE32-E72D297353CC}">
                <c16:uniqueId val="{00000001-116B-4AB9-9896-645873E6EC4C}"/>
              </c:ext>
            </c:extLst>
          </c:dPt>
          <c:dPt>
            <c:idx val="4"/>
            <c:invertIfNegative val="0"/>
            <c:bubble3D val="0"/>
            <c:spPr>
              <a:solidFill>
                <a:schemeClr val="accent6"/>
              </a:solidFill>
            </c:spPr>
            <c:extLst>
              <c:ext xmlns:c16="http://schemas.microsoft.com/office/drawing/2014/chart" uri="{C3380CC4-5D6E-409C-BE32-E72D297353CC}">
                <c16:uniqueId val="{00000002-0E8B-473A-A6A3-C8BE83541C4E}"/>
              </c:ext>
            </c:extLst>
          </c:dPt>
          <c:dLbls>
            <c:dLbl>
              <c:idx val="4"/>
              <c:spPr>
                <a:noFill/>
                <a:ln>
                  <a:noFill/>
                </a:ln>
                <a:effectLst/>
              </c:spPr>
              <c:txPr>
                <a:bodyPr wrap="square" lIns="38100" tIns="19050" rIns="38100" bIns="19050" anchor="ctr">
                  <a:spAutoFit/>
                </a:bodyPr>
                <a:lstStyle/>
                <a:p>
                  <a:pPr>
                    <a:defRPr sz="800" b="1">
                      <a:solidFill>
                        <a:sysClr val="windowText" lastClr="000000"/>
                      </a:solidFill>
                    </a:defRPr>
                  </a:pPr>
                  <a:endParaRPr lang="fr-FR"/>
                </a:p>
              </c:txPr>
              <c:dLblPos val="outEnd"/>
              <c:showLegendKey val="0"/>
              <c:showVal val="1"/>
              <c:showCatName val="0"/>
              <c:showSerName val="0"/>
              <c:showPercent val="0"/>
              <c:showBubbleSize val="0"/>
              <c:extLst>
                <c:ext xmlns:c16="http://schemas.microsoft.com/office/drawing/2014/chart" uri="{C3380CC4-5D6E-409C-BE32-E72D297353CC}">
                  <c16:uniqueId val="{00000002-0E8B-473A-A6A3-C8BE83541C4E}"/>
                </c:ext>
              </c:extLst>
            </c:dLbl>
            <c:spPr>
              <a:noFill/>
              <a:ln>
                <a:noFill/>
              </a:ln>
              <a:effectLst/>
            </c:spPr>
            <c:txPr>
              <a:bodyPr wrap="square" lIns="38100" tIns="19050" rIns="38100" bIns="19050" anchor="ctr">
                <a:spAutoFit/>
              </a:bodyPr>
              <a:lstStyle/>
              <a:p>
                <a:pPr>
                  <a:defRPr sz="800" b="0">
                    <a:solidFill>
                      <a:sysClr val="windowText" lastClr="000000"/>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extLst>
                <c:ext xmlns:c15="http://schemas.microsoft.com/office/drawing/2012/chart" uri="{02D57815-91ED-43cb-92C2-25804820EDAC}">
                  <c15:fullRef>
                    <c15:sqref>'Structure des couts'!$A$57:$A$62</c15:sqref>
                  </c15:fullRef>
                </c:ext>
              </c:extLst>
              <c:f>'Structure des couts'!$A$58:$A$62</c:f>
              <c:numCache>
                <c:formatCode>General</c:formatCode>
                <c:ptCount val="5"/>
                <c:pt idx="0">
                  <c:v>2020</c:v>
                </c:pt>
                <c:pt idx="1">
                  <c:v>2021</c:v>
                </c:pt>
                <c:pt idx="2">
                  <c:v>2022</c:v>
                </c:pt>
                <c:pt idx="3">
                  <c:v>2023</c:v>
                </c:pt>
                <c:pt idx="4">
                  <c:v>2024</c:v>
                </c:pt>
              </c:numCache>
            </c:numRef>
          </c:cat>
          <c:val>
            <c:numRef>
              <c:extLst>
                <c:ext xmlns:c15="http://schemas.microsoft.com/office/drawing/2012/chart" uri="{02D57815-91ED-43cb-92C2-25804820EDAC}">
                  <c15:fullRef>
                    <c15:sqref>'Structure des couts'!$B$57:$B$62</c15:sqref>
                  </c15:fullRef>
                </c:ext>
              </c:extLst>
              <c:f>'Structure des couts'!$B$58:$B$62</c:f>
              <c:numCache>
                <c:formatCode>#,##0</c:formatCode>
                <c:ptCount val="5"/>
                <c:pt idx="0">
                  <c:v>646</c:v>
                </c:pt>
                <c:pt idx="1">
                  <c:v>682</c:v>
                </c:pt>
                <c:pt idx="2">
                  <c:v>698</c:v>
                </c:pt>
                <c:pt idx="3">
                  <c:v>756</c:v>
                </c:pt>
                <c:pt idx="4">
                  <c:v>786</c:v>
                </c:pt>
              </c:numCache>
            </c:numRef>
          </c:val>
          <c:extLst>
            <c:ext xmlns:c16="http://schemas.microsoft.com/office/drawing/2014/chart" uri="{C3380CC4-5D6E-409C-BE32-E72D297353CC}">
              <c16:uniqueId val="{00000002-116B-4AB9-9896-645873E6EC4C}"/>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in val="400"/>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4"/>
            <c:invertIfNegative val="0"/>
            <c:bubble3D val="0"/>
            <c:spPr>
              <a:solidFill>
                <a:schemeClr val="accent1"/>
              </a:solidFill>
              <a:ln>
                <a:solidFill>
                  <a:schemeClr val="accent1"/>
                </a:solidFill>
              </a:ln>
            </c:spPr>
            <c:extLst>
              <c:ext xmlns:c16="http://schemas.microsoft.com/office/drawing/2014/chart" uri="{C3380CC4-5D6E-409C-BE32-E72D297353CC}">
                <c16:uniqueId val="{00000001-EAE3-46EE-B679-E6598B722E82}"/>
              </c:ext>
            </c:extLst>
          </c:dPt>
          <c:dPt>
            <c:idx val="5"/>
            <c:invertIfNegative val="0"/>
            <c:bubble3D val="0"/>
            <c:spPr>
              <a:solidFill>
                <a:schemeClr val="accent6"/>
              </a:solidFill>
            </c:spPr>
            <c:extLst>
              <c:ext xmlns:c16="http://schemas.microsoft.com/office/drawing/2014/chart" uri="{C3380CC4-5D6E-409C-BE32-E72D297353CC}">
                <c16:uniqueId val="{00000003-EAE3-46EE-B679-E6598B722E82}"/>
              </c:ext>
            </c:extLst>
          </c:dPt>
          <c:dLbls>
            <c:dLbl>
              <c:idx val="5"/>
              <c:spPr>
                <a:noFill/>
                <a:ln>
                  <a:noFill/>
                </a:ln>
                <a:effectLst/>
              </c:spPr>
              <c:txPr>
                <a:bodyPr wrap="square" lIns="38100" tIns="19050" rIns="38100" bIns="19050" anchor="ctr">
                  <a:spAutoFit/>
                </a:bodyPr>
                <a:lstStyle/>
                <a:p>
                  <a:pPr>
                    <a:defRPr sz="800" b="1">
                      <a:solidFill>
                        <a:sysClr val="windowText" lastClr="000000"/>
                      </a:solidFill>
                    </a:defRPr>
                  </a:pPr>
                  <a:endParaRPr lang="fr-FR"/>
                </a:p>
              </c:txPr>
              <c:dLblPos val="outEnd"/>
              <c:showLegendKey val="0"/>
              <c:showVal val="1"/>
              <c:showCatName val="0"/>
              <c:showSerName val="0"/>
              <c:showPercent val="0"/>
              <c:showBubbleSize val="0"/>
              <c:extLst>
                <c:ext xmlns:c16="http://schemas.microsoft.com/office/drawing/2014/chart" uri="{C3380CC4-5D6E-409C-BE32-E72D297353CC}">
                  <c16:uniqueId val="{00000003-EAE3-46EE-B679-E6598B722E82}"/>
                </c:ext>
              </c:extLst>
            </c:dLbl>
            <c:spPr>
              <a:noFill/>
              <a:ln>
                <a:noFill/>
              </a:ln>
              <a:effectLst/>
            </c:spPr>
            <c:txPr>
              <a:bodyPr wrap="square" lIns="38100" tIns="19050" rIns="38100" bIns="19050" anchor="ctr">
                <a:spAutoFit/>
              </a:bodyPr>
              <a:lstStyle/>
              <a:p>
                <a:pPr>
                  <a:defRPr sz="800" b="0">
                    <a:solidFill>
                      <a:sysClr val="windowText" lastClr="000000"/>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'Tréso et bilan'!$A$3:$A$8</c:f>
              <c:numCache>
                <c:formatCode>General</c:formatCode>
                <c:ptCount val="6"/>
                <c:pt idx="0">
                  <c:v>2019</c:v>
                </c:pt>
                <c:pt idx="1">
                  <c:v>2020</c:v>
                </c:pt>
                <c:pt idx="2">
                  <c:v>2021</c:v>
                </c:pt>
                <c:pt idx="3">
                  <c:v>2022</c:v>
                </c:pt>
                <c:pt idx="4">
                  <c:v>2023</c:v>
                </c:pt>
                <c:pt idx="5">
                  <c:v>2024</c:v>
                </c:pt>
              </c:numCache>
            </c:numRef>
          </c:cat>
          <c:val>
            <c:numRef>
              <c:f>'Tréso et bilan'!$B$3:$B$8</c:f>
              <c:numCache>
                <c:formatCode>0</c:formatCode>
                <c:ptCount val="6"/>
                <c:pt idx="0">
                  <c:v>4763</c:v>
                </c:pt>
                <c:pt idx="1">
                  <c:v>3631</c:v>
                </c:pt>
                <c:pt idx="2">
                  <c:v>4700</c:v>
                </c:pt>
                <c:pt idx="3">
                  <c:v>5262</c:v>
                </c:pt>
                <c:pt idx="4">
                  <c:v>5489</c:v>
                </c:pt>
                <c:pt idx="5">
                  <c:v>5361.0312584701696</c:v>
                </c:pt>
              </c:numCache>
            </c:numRef>
          </c:val>
          <c:extLst>
            <c:ext xmlns:c16="http://schemas.microsoft.com/office/drawing/2014/chart" uri="{C3380CC4-5D6E-409C-BE32-E72D297353CC}">
              <c16:uniqueId val="{00000004-EAE3-46EE-B679-E6598B722E82}"/>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in val="3000"/>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6197122570109304E-2"/>
          <c:y val="7.6535839138418271E-2"/>
          <c:w val="0.93380277777777776"/>
          <c:h val="0.74419001148192243"/>
        </c:manualLayout>
      </c:layout>
      <c:barChart>
        <c:barDir val="col"/>
        <c:grouping val="clustered"/>
        <c:varyColors val="0"/>
        <c:ser>
          <c:idx val="0"/>
          <c:order val="1"/>
          <c:spPr>
            <a:solidFill>
              <a:schemeClr val="accent1"/>
            </a:solidFill>
          </c:spPr>
          <c:invertIfNegative val="0"/>
          <c:dPt>
            <c:idx val="4"/>
            <c:invertIfNegative val="0"/>
            <c:bubble3D val="0"/>
            <c:spPr>
              <a:solidFill>
                <a:schemeClr val="accent1"/>
              </a:solidFill>
            </c:spPr>
            <c:extLst>
              <c:ext xmlns:c16="http://schemas.microsoft.com/office/drawing/2014/chart" uri="{C3380CC4-5D6E-409C-BE32-E72D297353CC}">
                <c16:uniqueId val="{00000001-8A21-4E8C-AB64-A21867A558D5}"/>
              </c:ext>
            </c:extLst>
          </c:dPt>
          <c:dPt>
            <c:idx val="5"/>
            <c:invertIfNegative val="0"/>
            <c:bubble3D val="0"/>
            <c:spPr>
              <a:solidFill>
                <a:schemeClr val="accent6"/>
              </a:solidFill>
            </c:spPr>
            <c:extLst>
              <c:ext xmlns:c16="http://schemas.microsoft.com/office/drawing/2014/chart" uri="{C3380CC4-5D6E-409C-BE32-E72D297353CC}">
                <c16:uniqueId val="{00000005-9F2E-492C-8672-640B46DC3300}"/>
              </c:ext>
            </c:extLst>
          </c:dPt>
          <c:dLbls>
            <c:dLbl>
              <c:idx val="5"/>
              <c:spPr>
                <a:noFill/>
                <a:ln>
                  <a:noFill/>
                </a:ln>
                <a:effectLst/>
              </c:spPr>
              <c:txPr>
                <a:bodyPr wrap="square" lIns="38100" tIns="19050" rIns="38100" bIns="19050" anchor="ctr">
                  <a:spAutoFit/>
                </a:bodyPr>
                <a:lstStyle/>
                <a:p>
                  <a:pPr>
                    <a:defRPr sz="800" b="1">
                      <a:solidFill>
                        <a:sysClr val="windowText" lastClr="000000"/>
                      </a:solidFill>
                    </a:defRPr>
                  </a:pPr>
                  <a:endParaRPr lang="fr-FR"/>
                </a:p>
              </c:txPr>
              <c:dLblPos val="outEnd"/>
              <c:showLegendKey val="0"/>
              <c:showVal val="1"/>
              <c:showCatName val="0"/>
              <c:showSerName val="0"/>
              <c:showPercent val="0"/>
              <c:showBubbleSize val="0"/>
              <c:extLst>
                <c:ext xmlns:c16="http://schemas.microsoft.com/office/drawing/2014/chart" uri="{C3380CC4-5D6E-409C-BE32-E72D297353CC}">
                  <c16:uniqueId val="{00000005-9F2E-492C-8672-640B46DC3300}"/>
                </c:ext>
              </c:extLst>
            </c:dLbl>
            <c:spPr>
              <a:noFill/>
              <a:ln>
                <a:noFill/>
              </a:ln>
              <a:effectLst/>
            </c:spPr>
            <c:txPr>
              <a:bodyPr wrap="square" lIns="38100" tIns="19050" rIns="38100" bIns="19050" anchor="ctr">
                <a:spAutoFit/>
              </a:bodyPr>
              <a:lstStyle/>
              <a:p>
                <a:pPr>
                  <a:defRPr sz="800" b="0">
                    <a:solidFill>
                      <a:sysClr val="windowText" lastClr="000000"/>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'Tréso et bilan'!$A$15:$A$20</c:f>
              <c:numCache>
                <c:formatCode>General</c:formatCode>
                <c:ptCount val="6"/>
                <c:pt idx="0">
                  <c:v>2019</c:v>
                </c:pt>
                <c:pt idx="1">
                  <c:v>2020</c:v>
                </c:pt>
                <c:pt idx="2">
                  <c:v>2021</c:v>
                </c:pt>
                <c:pt idx="3">
                  <c:v>2022</c:v>
                </c:pt>
                <c:pt idx="4">
                  <c:v>2023</c:v>
                </c:pt>
                <c:pt idx="5">
                  <c:v>2024</c:v>
                </c:pt>
              </c:numCache>
            </c:numRef>
          </c:cat>
          <c:val>
            <c:numRef>
              <c:f>'Tréso et bilan'!$B$15:$B$20</c:f>
              <c:numCache>
                <c:formatCode>0</c:formatCode>
                <c:ptCount val="6"/>
                <c:pt idx="0">
                  <c:v>3321</c:v>
                </c:pt>
                <c:pt idx="1">
                  <c:v>3366</c:v>
                </c:pt>
                <c:pt idx="2">
                  <c:v>2906</c:v>
                </c:pt>
                <c:pt idx="3">
                  <c:v>1931</c:v>
                </c:pt>
                <c:pt idx="4">
                  <c:v>5287</c:v>
                </c:pt>
                <c:pt idx="5">
                  <c:v>4319.0312584701696</c:v>
                </c:pt>
              </c:numCache>
            </c:numRef>
          </c:val>
          <c:extLst>
            <c:ext xmlns:c16="http://schemas.microsoft.com/office/drawing/2014/chart" uri="{C3380CC4-5D6E-409C-BE32-E72D297353CC}">
              <c16:uniqueId val="{00000004-9F2E-492C-8672-640B46DC3300}"/>
            </c:ext>
          </c:extLst>
        </c:ser>
        <c:dLbls>
          <c:showLegendKey val="0"/>
          <c:showVal val="0"/>
          <c:showCatName val="0"/>
          <c:showSerName val="0"/>
          <c:showPercent val="0"/>
          <c:showBubbleSize val="0"/>
        </c:dLbls>
        <c:gapWidth val="150"/>
        <c:axId val="222441472"/>
        <c:axId val="222443392"/>
        <c:extLst>
          <c:ext xmlns:c15="http://schemas.microsoft.com/office/drawing/2012/chart" uri="{02D57815-91ED-43cb-92C2-25804820EDAC}">
            <c15:filteredBarSeries>
              <c15:ser>
                <c:idx val="1"/>
                <c:order val="0"/>
                <c:invertIfNegative val="0"/>
                <c:cat>
                  <c:numRef>
                    <c:extLst>
                      <c:ext uri="{02D57815-91ED-43cb-92C2-25804820EDAC}">
                        <c15:formulaRef>
                          <c15:sqref>'Tréso et bilan'!$A$15:$A$20</c15:sqref>
                        </c15:formulaRef>
                      </c:ext>
                    </c:extLst>
                    <c:numCache>
                      <c:formatCode>General</c:formatCode>
                      <c:ptCount val="6"/>
                      <c:pt idx="0">
                        <c:v>2019</c:v>
                      </c:pt>
                      <c:pt idx="1">
                        <c:v>2020</c:v>
                      </c:pt>
                      <c:pt idx="2">
                        <c:v>2021</c:v>
                      </c:pt>
                      <c:pt idx="3">
                        <c:v>2022</c:v>
                      </c:pt>
                      <c:pt idx="4">
                        <c:v>2023</c:v>
                      </c:pt>
                      <c:pt idx="5">
                        <c:v>2024</c:v>
                      </c:pt>
                    </c:numCache>
                  </c:numRef>
                </c:cat>
                <c:val>
                  <c:numRef>
                    <c:extLst>
                      <c:ext uri="{02D57815-91ED-43cb-92C2-25804820EDAC}">
                        <c15:formulaRef>
                          <c15:sqref>'Tréso et bilan'!$A$15:$A$20</c15:sqref>
                        </c15:formulaRef>
                      </c:ext>
                    </c:extLst>
                    <c:numCache>
                      <c:formatCode>General</c:formatCode>
                      <c:ptCount val="6"/>
                      <c:pt idx="0">
                        <c:v>2019</c:v>
                      </c:pt>
                      <c:pt idx="1">
                        <c:v>2020</c:v>
                      </c:pt>
                      <c:pt idx="2">
                        <c:v>2021</c:v>
                      </c:pt>
                      <c:pt idx="3">
                        <c:v>2022</c:v>
                      </c:pt>
                      <c:pt idx="4">
                        <c:v>2023</c:v>
                      </c:pt>
                      <c:pt idx="5">
                        <c:v>2024</c:v>
                      </c:pt>
                    </c:numCache>
                  </c:numRef>
                </c:val>
                <c:extLst>
                  <c:ext xmlns:c16="http://schemas.microsoft.com/office/drawing/2014/chart" uri="{C3380CC4-5D6E-409C-BE32-E72D297353CC}">
                    <c16:uniqueId val="{00000004-B270-4804-B18C-090348351D22}"/>
                  </c:ext>
                </c:extLst>
              </c15:ser>
            </c15:filteredBarSeries>
          </c:ext>
        </c:extLst>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in val="2000"/>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4"/>
            <c:invertIfNegative val="0"/>
            <c:bubble3D val="0"/>
            <c:spPr>
              <a:solidFill>
                <a:schemeClr val="accent1"/>
              </a:solidFill>
              <a:ln>
                <a:solidFill>
                  <a:schemeClr val="accent1"/>
                </a:solidFill>
              </a:ln>
            </c:spPr>
            <c:extLst>
              <c:ext xmlns:c16="http://schemas.microsoft.com/office/drawing/2014/chart" uri="{C3380CC4-5D6E-409C-BE32-E72D297353CC}">
                <c16:uniqueId val="{00000001-2AE2-4A3D-B60E-FF9643D6B5F5}"/>
              </c:ext>
            </c:extLst>
          </c:dPt>
          <c:dPt>
            <c:idx val="5"/>
            <c:invertIfNegative val="0"/>
            <c:bubble3D val="0"/>
            <c:spPr>
              <a:solidFill>
                <a:schemeClr val="accent6"/>
              </a:solidFill>
            </c:spPr>
            <c:extLst>
              <c:ext xmlns:c16="http://schemas.microsoft.com/office/drawing/2014/chart" uri="{C3380CC4-5D6E-409C-BE32-E72D297353CC}">
                <c16:uniqueId val="{00000003-2AE2-4A3D-B60E-FF9643D6B5F5}"/>
              </c:ext>
            </c:extLst>
          </c:dPt>
          <c:dLbls>
            <c:dLbl>
              <c:idx val="5"/>
              <c:spPr>
                <a:noFill/>
                <a:ln>
                  <a:noFill/>
                </a:ln>
                <a:effectLst/>
              </c:spPr>
              <c:txPr>
                <a:bodyPr wrap="square" lIns="38100" tIns="19050" rIns="38100" bIns="19050" anchor="ctr">
                  <a:spAutoFit/>
                </a:bodyPr>
                <a:lstStyle/>
                <a:p>
                  <a:pPr>
                    <a:defRPr sz="800" b="1">
                      <a:solidFill>
                        <a:sysClr val="windowText" lastClr="000000"/>
                      </a:solidFill>
                    </a:defRPr>
                  </a:pPr>
                  <a:endParaRPr lang="fr-FR"/>
                </a:p>
              </c:txPr>
              <c:dLblPos val="outEnd"/>
              <c:showLegendKey val="0"/>
              <c:showVal val="1"/>
              <c:showCatName val="0"/>
              <c:showSerName val="0"/>
              <c:showPercent val="0"/>
              <c:showBubbleSize val="0"/>
              <c:extLst>
                <c:ext xmlns:c16="http://schemas.microsoft.com/office/drawing/2014/chart" uri="{C3380CC4-5D6E-409C-BE32-E72D297353CC}">
                  <c16:uniqueId val="{00000003-2AE2-4A3D-B60E-FF9643D6B5F5}"/>
                </c:ext>
              </c:extLst>
            </c:dLbl>
            <c:spPr>
              <a:noFill/>
              <a:ln>
                <a:noFill/>
              </a:ln>
              <a:effectLst/>
            </c:spPr>
            <c:txPr>
              <a:bodyPr wrap="square" lIns="38100" tIns="19050" rIns="38100" bIns="19050" anchor="ctr">
                <a:spAutoFit/>
              </a:bodyPr>
              <a:lstStyle/>
              <a:p>
                <a:pPr>
                  <a:defRPr sz="800" b="0">
                    <a:solidFill>
                      <a:sysClr val="windowText" lastClr="000000"/>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'Tréso et bilan'!$A$25:$A$30</c:f>
              <c:numCache>
                <c:formatCode>General</c:formatCode>
                <c:ptCount val="6"/>
                <c:pt idx="0">
                  <c:v>2019</c:v>
                </c:pt>
                <c:pt idx="1">
                  <c:v>2020</c:v>
                </c:pt>
                <c:pt idx="2">
                  <c:v>2021</c:v>
                </c:pt>
                <c:pt idx="3">
                  <c:v>2022</c:v>
                </c:pt>
                <c:pt idx="4">
                  <c:v>2023</c:v>
                </c:pt>
                <c:pt idx="5">
                  <c:v>2024</c:v>
                </c:pt>
              </c:numCache>
            </c:numRef>
          </c:cat>
          <c:val>
            <c:numRef>
              <c:f>'Tréso et bilan'!$B$25:$B$30</c:f>
              <c:numCache>
                <c:formatCode>0</c:formatCode>
                <c:ptCount val="6"/>
                <c:pt idx="0">
                  <c:v>4694</c:v>
                </c:pt>
                <c:pt idx="1">
                  <c:v>3959</c:v>
                </c:pt>
                <c:pt idx="2">
                  <c:v>5115</c:v>
                </c:pt>
                <c:pt idx="3">
                  <c:v>6318</c:v>
                </c:pt>
                <c:pt idx="4">
                  <c:v>5447</c:v>
                </c:pt>
                <c:pt idx="5">
                  <c:v>5699.0315441477505</c:v>
                </c:pt>
              </c:numCache>
            </c:numRef>
          </c:val>
          <c:extLst>
            <c:ext xmlns:c16="http://schemas.microsoft.com/office/drawing/2014/chart" uri="{C3380CC4-5D6E-409C-BE32-E72D297353CC}">
              <c16:uniqueId val="{00000004-2AE2-4A3D-B60E-FF9643D6B5F5}"/>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4"/>
            <c:invertIfNegative val="0"/>
            <c:bubble3D val="0"/>
            <c:spPr>
              <a:solidFill>
                <a:schemeClr val="accent1"/>
              </a:solidFill>
              <a:ln>
                <a:solidFill>
                  <a:schemeClr val="accent1"/>
                </a:solidFill>
              </a:ln>
            </c:spPr>
            <c:extLst>
              <c:ext xmlns:c16="http://schemas.microsoft.com/office/drawing/2014/chart" uri="{C3380CC4-5D6E-409C-BE32-E72D297353CC}">
                <c16:uniqueId val="{00000001-FEF1-4232-816B-88CEC9B77408}"/>
              </c:ext>
            </c:extLst>
          </c:dPt>
          <c:dPt>
            <c:idx val="5"/>
            <c:invertIfNegative val="0"/>
            <c:bubble3D val="0"/>
            <c:spPr>
              <a:solidFill>
                <a:schemeClr val="accent6"/>
              </a:solidFill>
            </c:spPr>
            <c:extLst>
              <c:ext xmlns:c16="http://schemas.microsoft.com/office/drawing/2014/chart" uri="{C3380CC4-5D6E-409C-BE32-E72D297353CC}">
                <c16:uniqueId val="{00000003-FEF1-4232-816B-88CEC9B77408}"/>
              </c:ext>
            </c:extLst>
          </c:dPt>
          <c:dLbls>
            <c:dLbl>
              <c:idx val="5"/>
              <c:spPr>
                <a:noFill/>
                <a:ln>
                  <a:noFill/>
                </a:ln>
                <a:effectLst/>
              </c:spPr>
              <c:txPr>
                <a:bodyPr wrap="square" lIns="38100" tIns="19050" rIns="38100" bIns="19050" anchor="ctr">
                  <a:spAutoFit/>
                </a:bodyPr>
                <a:lstStyle/>
                <a:p>
                  <a:pPr>
                    <a:defRPr sz="800" b="1">
                      <a:solidFill>
                        <a:schemeClr val="tx1"/>
                      </a:solidFill>
                    </a:defRPr>
                  </a:pPr>
                  <a:endParaRPr lang="fr-FR"/>
                </a:p>
              </c:txPr>
              <c:dLblPos val="outEnd"/>
              <c:showLegendKey val="0"/>
              <c:showVal val="1"/>
              <c:showCatName val="0"/>
              <c:showSerName val="0"/>
              <c:showPercent val="0"/>
              <c:showBubbleSize val="0"/>
              <c:extLst>
                <c:ext xmlns:c16="http://schemas.microsoft.com/office/drawing/2014/chart" uri="{C3380CC4-5D6E-409C-BE32-E72D297353CC}">
                  <c16:uniqueId val="{00000003-FEF1-4232-816B-88CEC9B77408}"/>
                </c:ext>
              </c:extLst>
            </c:dLbl>
            <c:spPr>
              <a:noFill/>
              <a:ln>
                <a:noFill/>
              </a:ln>
              <a:effectLst/>
            </c:spPr>
            <c:txPr>
              <a:bodyPr wrap="square" lIns="38100" tIns="19050" rIns="38100" bIns="19050" anchor="ctr">
                <a:spAutoFit/>
              </a:bodyPr>
              <a:lstStyle/>
              <a:p>
                <a:pPr>
                  <a:defRPr sz="800" b="0">
                    <a:solidFill>
                      <a:schemeClr val="tx1"/>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'Tréso et bilan'!$A$35:$A$40</c:f>
              <c:numCache>
                <c:formatCode>General</c:formatCode>
                <c:ptCount val="6"/>
                <c:pt idx="0">
                  <c:v>2019</c:v>
                </c:pt>
                <c:pt idx="1">
                  <c:v>2020</c:v>
                </c:pt>
                <c:pt idx="2">
                  <c:v>2021</c:v>
                </c:pt>
                <c:pt idx="3">
                  <c:v>2022</c:v>
                </c:pt>
                <c:pt idx="4">
                  <c:v>2023</c:v>
                </c:pt>
                <c:pt idx="5">
                  <c:v>2024</c:v>
                </c:pt>
              </c:numCache>
            </c:numRef>
          </c:cat>
          <c:val>
            <c:numRef>
              <c:f>'Tréso et bilan'!$B$35:$B$40</c:f>
              <c:numCache>
                <c:formatCode>0</c:formatCode>
                <c:ptCount val="6"/>
                <c:pt idx="0">
                  <c:v>3532</c:v>
                </c:pt>
                <c:pt idx="1">
                  <c:v>3018</c:v>
                </c:pt>
                <c:pt idx="2">
                  <c:v>3576</c:v>
                </c:pt>
                <c:pt idx="3">
                  <c:v>4205</c:v>
                </c:pt>
                <c:pt idx="4">
                  <c:v>3850</c:v>
                </c:pt>
                <c:pt idx="5">
                  <c:v>3595.1828167804201</c:v>
                </c:pt>
              </c:numCache>
            </c:numRef>
          </c:val>
          <c:extLst>
            <c:ext xmlns:c16="http://schemas.microsoft.com/office/drawing/2014/chart" uri="{C3380CC4-5D6E-409C-BE32-E72D297353CC}">
              <c16:uniqueId val="{00000002-FEF1-4232-816B-88CEC9B77408}"/>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in val="1000"/>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4"/>
            <c:invertIfNegative val="0"/>
            <c:bubble3D val="0"/>
            <c:spPr>
              <a:solidFill>
                <a:schemeClr val="accent1"/>
              </a:solidFill>
              <a:ln>
                <a:solidFill>
                  <a:schemeClr val="accent1"/>
                </a:solidFill>
              </a:ln>
            </c:spPr>
            <c:extLst>
              <c:ext xmlns:c16="http://schemas.microsoft.com/office/drawing/2014/chart" uri="{C3380CC4-5D6E-409C-BE32-E72D297353CC}">
                <c16:uniqueId val="{00000001-81CF-4D58-A1CD-77C9B15145A4}"/>
              </c:ext>
            </c:extLst>
          </c:dPt>
          <c:dPt>
            <c:idx val="5"/>
            <c:invertIfNegative val="0"/>
            <c:bubble3D val="0"/>
            <c:spPr>
              <a:solidFill>
                <a:schemeClr val="accent6"/>
              </a:solidFill>
            </c:spPr>
            <c:extLst>
              <c:ext xmlns:c16="http://schemas.microsoft.com/office/drawing/2014/chart" uri="{C3380CC4-5D6E-409C-BE32-E72D297353CC}">
                <c16:uniqueId val="{00000003-81CF-4D58-A1CD-77C9B15145A4}"/>
              </c:ext>
            </c:extLst>
          </c:dPt>
          <c:dLbls>
            <c:dLbl>
              <c:idx val="5"/>
              <c:spPr>
                <a:noFill/>
                <a:ln>
                  <a:noFill/>
                </a:ln>
                <a:effectLst/>
              </c:spPr>
              <c:txPr>
                <a:bodyPr wrap="square" lIns="38100" tIns="19050" rIns="38100" bIns="19050" anchor="ctr">
                  <a:spAutoFit/>
                </a:bodyPr>
                <a:lstStyle/>
                <a:p>
                  <a:pPr>
                    <a:defRPr sz="800" b="1" baseline="0">
                      <a:solidFill>
                        <a:schemeClr val="tx1"/>
                      </a:solidFill>
                    </a:defRPr>
                  </a:pPr>
                  <a:endParaRPr lang="fr-FR"/>
                </a:p>
              </c:txPr>
              <c:dLblPos val="outEnd"/>
              <c:showLegendKey val="0"/>
              <c:showVal val="1"/>
              <c:showCatName val="0"/>
              <c:showSerName val="0"/>
              <c:showPercent val="0"/>
              <c:showBubbleSize val="0"/>
              <c:extLst>
                <c:ext xmlns:c16="http://schemas.microsoft.com/office/drawing/2014/chart" uri="{C3380CC4-5D6E-409C-BE32-E72D297353CC}">
                  <c16:uniqueId val="{00000003-81CF-4D58-A1CD-77C9B15145A4}"/>
                </c:ext>
              </c:extLst>
            </c:dLbl>
            <c:spPr>
              <a:noFill/>
              <a:ln>
                <a:noFill/>
              </a:ln>
              <a:effectLst/>
            </c:spPr>
            <c:txPr>
              <a:bodyPr wrap="square" lIns="38100" tIns="19050" rIns="38100" bIns="19050" anchor="ctr">
                <a:spAutoFit/>
              </a:bodyPr>
              <a:lstStyle/>
              <a:p>
                <a:pPr>
                  <a:defRPr sz="800" b="0" baseline="0">
                    <a:solidFill>
                      <a:schemeClr val="tx1"/>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'Tréso et bilan'!$A$45:$A$50</c:f>
              <c:numCache>
                <c:formatCode>General</c:formatCode>
                <c:ptCount val="6"/>
                <c:pt idx="0">
                  <c:v>2019</c:v>
                </c:pt>
                <c:pt idx="1">
                  <c:v>2020</c:v>
                </c:pt>
                <c:pt idx="2">
                  <c:v>2021</c:v>
                </c:pt>
                <c:pt idx="3">
                  <c:v>2022</c:v>
                </c:pt>
                <c:pt idx="4">
                  <c:v>2023</c:v>
                </c:pt>
                <c:pt idx="5">
                  <c:v>2024</c:v>
                </c:pt>
              </c:numCache>
            </c:numRef>
          </c:cat>
          <c:val>
            <c:numRef>
              <c:f>'Tréso et bilan'!$B$45:$B$50</c:f>
              <c:numCache>
                <c:formatCode>0</c:formatCode>
                <c:ptCount val="6"/>
                <c:pt idx="0">
                  <c:v>1801</c:v>
                </c:pt>
                <c:pt idx="1">
                  <c:v>1221</c:v>
                </c:pt>
                <c:pt idx="2">
                  <c:v>1705</c:v>
                </c:pt>
                <c:pt idx="3">
                  <c:v>2141</c:v>
                </c:pt>
                <c:pt idx="4">
                  <c:v>2236</c:v>
                </c:pt>
                <c:pt idx="5">
                  <c:v>2182</c:v>
                </c:pt>
              </c:numCache>
            </c:numRef>
          </c:val>
          <c:extLst>
            <c:ext xmlns:c16="http://schemas.microsoft.com/office/drawing/2014/chart" uri="{C3380CC4-5D6E-409C-BE32-E72D297353CC}">
              <c16:uniqueId val="{00000004-81CF-4D58-A1CD-77C9B15145A4}"/>
            </c:ext>
          </c:extLst>
        </c:ser>
        <c:dLbls>
          <c:dLblPos val="ctr"/>
          <c:showLegendKey val="0"/>
          <c:showVal val="1"/>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in val="1000"/>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tx>
            <c:v>1274 1615 2010 1793</c:v>
          </c:tx>
          <c:invertIfNegative val="0"/>
          <c:dLbls>
            <c:spPr>
              <a:noFill/>
              <a:ln>
                <a:noFill/>
              </a:ln>
              <a:effectLst/>
            </c:spPr>
            <c:dLblPos val="ct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Lit>
              <c:formatCode>General</c:formatCode>
              <c:ptCount val="6"/>
              <c:pt idx="0">
                <c:v>2018</c:v>
              </c:pt>
              <c:pt idx="1">
                <c:v>2019</c:v>
              </c:pt>
              <c:pt idx="2">
                <c:v>2020</c:v>
              </c:pt>
              <c:pt idx="3">
                <c:v>2021</c:v>
              </c:pt>
              <c:pt idx="4">
                <c:v>2022</c:v>
              </c:pt>
              <c:pt idx="5">
                <c:v>2023</c:v>
              </c:pt>
            </c:numLit>
          </c:cat>
          <c:val>
            <c:numLit>
              <c:formatCode>General</c:formatCode>
              <c:ptCount val="6"/>
              <c:pt idx="0">
                <c:v>1274</c:v>
              </c:pt>
              <c:pt idx="1">
                <c:v>1615</c:v>
              </c:pt>
              <c:pt idx="2">
                <c:v>2010</c:v>
              </c:pt>
              <c:pt idx="3">
                <c:v>1793</c:v>
              </c:pt>
            </c:numLit>
          </c:val>
          <c:extLst>
            <c:ext xmlns:c16="http://schemas.microsoft.com/office/drawing/2014/chart" uri="{C3380CC4-5D6E-409C-BE32-E72D297353CC}">
              <c16:uniqueId val="{00000000-71C0-49D7-9F96-504AF6135417}"/>
            </c:ext>
          </c:extLst>
        </c:ser>
        <c:dLbls>
          <c:dLblPos val="ctr"/>
          <c:showLegendKey val="0"/>
          <c:showVal val="1"/>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General"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1"/>
          <c:order val="0"/>
          <c:spPr>
            <a:solidFill>
              <a:schemeClr val="accent1"/>
            </a:solidFill>
          </c:spPr>
          <c:invertIfNegative val="0"/>
          <c:dPt>
            <c:idx val="4"/>
            <c:invertIfNegative val="0"/>
            <c:bubble3D val="0"/>
            <c:spPr>
              <a:solidFill>
                <a:schemeClr val="accent1"/>
              </a:solidFill>
              <a:ln>
                <a:solidFill>
                  <a:schemeClr val="accent1"/>
                </a:solidFill>
              </a:ln>
            </c:spPr>
            <c:extLst>
              <c:ext xmlns:c16="http://schemas.microsoft.com/office/drawing/2014/chart" uri="{C3380CC4-5D6E-409C-BE32-E72D297353CC}">
                <c16:uniqueId val="{00000001-CB80-417D-972C-05FCB1ADEF30}"/>
              </c:ext>
            </c:extLst>
          </c:dPt>
          <c:dPt>
            <c:idx val="5"/>
            <c:invertIfNegative val="0"/>
            <c:bubble3D val="0"/>
            <c:spPr>
              <a:solidFill>
                <a:schemeClr val="accent6"/>
              </a:solidFill>
            </c:spPr>
            <c:extLst>
              <c:ext xmlns:c16="http://schemas.microsoft.com/office/drawing/2014/chart" uri="{C3380CC4-5D6E-409C-BE32-E72D297353CC}">
                <c16:uniqueId val="{00000002-2B65-45F5-9940-E2A1273DA79D}"/>
              </c:ext>
            </c:extLst>
          </c:dPt>
          <c:dLbls>
            <c:dLbl>
              <c:idx val="5"/>
              <c:spPr>
                <a:noFill/>
                <a:ln>
                  <a:noFill/>
                </a:ln>
                <a:effectLst/>
              </c:spPr>
              <c:txPr>
                <a:bodyPr wrap="square" lIns="38100" tIns="19050" rIns="38100" bIns="19050" anchor="ctr">
                  <a:spAutoFit/>
                </a:bodyPr>
                <a:lstStyle/>
                <a:p>
                  <a:pPr>
                    <a:defRPr sz="800" b="1">
                      <a:solidFill>
                        <a:sysClr val="windowText" lastClr="000000"/>
                      </a:solidFill>
                    </a:defRPr>
                  </a:pPr>
                  <a:endParaRPr lang="fr-FR"/>
                </a:p>
              </c:txPr>
              <c:dLblPos val="outEnd"/>
              <c:showLegendKey val="0"/>
              <c:showVal val="1"/>
              <c:showCatName val="0"/>
              <c:showSerName val="0"/>
              <c:showPercent val="0"/>
              <c:showBubbleSize val="0"/>
              <c:extLst>
                <c:ext xmlns:c16="http://schemas.microsoft.com/office/drawing/2014/chart" uri="{C3380CC4-5D6E-409C-BE32-E72D297353CC}">
                  <c16:uniqueId val="{00000002-2B65-45F5-9940-E2A1273DA79D}"/>
                </c:ext>
              </c:extLst>
            </c:dLbl>
            <c:spPr>
              <a:noFill/>
              <a:ln>
                <a:noFill/>
              </a:ln>
              <a:effectLst/>
            </c:spPr>
            <c:txPr>
              <a:bodyPr wrap="square" lIns="38100" tIns="19050" rIns="38100" bIns="19050" anchor="ctr">
                <a:spAutoFit/>
              </a:bodyPr>
              <a:lstStyle/>
              <a:p>
                <a:pPr>
                  <a:defRPr sz="800" b="0">
                    <a:solidFill>
                      <a:sysClr val="windowText" lastClr="000000"/>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'Tréso et bilan'!$A$79:$A$84</c:f>
              <c:numCache>
                <c:formatCode>General</c:formatCode>
                <c:ptCount val="6"/>
                <c:pt idx="0">
                  <c:v>2019</c:v>
                </c:pt>
                <c:pt idx="1">
                  <c:v>2020</c:v>
                </c:pt>
                <c:pt idx="2">
                  <c:v>2021</c:v>
                </c:pt>
                <c:pt idx="3">
                  <c:v>2022</c:v>
                </c:pt>
                <c:pt idx="4">
                  <c:v>2023</c:v>
                </c:pt>
                <c:pt idx="5">
                  <c:v>2024</c:v>
                </c:pt>
              </c:numCache>
            </c:numRef>
          </c:cat>
          <c:val>
            <c:numRef>
              <c:f>'Tréso et bilan'!$B$79:$B$84</c:f>
              <c:numCache>
                <c:formatCode>0</c:formatCode>
                <c:ptCount val="6"/>
                <c:pt idx="0">
                  <c:v>5184</c:v>
                </c:pt>
                <c:pt idx="1">
                  <c:v>3531</c:v>
                </c:pt>
                <c:pt idx="2">
                  <c:v>2789</c:v>
                </c:pt>
                <c:pt idx="3">
                  <c:v>4320</c:v>
                </c:pt>
                <c:pt idx="4">
                  <c:v>3280.8</c:v>
                </c:pt>
                <c:pt idx="5">
                  <c:v>3112</c:v>
                </c:pt>
              </c:numCache>
            </c:numRef>
          </c:val>
          <c:extLst>
            <c:ext xmlns:c16="http://schemas.microsoft.com/office/drawing/2014/chart" uri="{C3380CC4-5D6E-409C-BE32-E72D297353CC}">
              <c16:uniqueId val="{00000002-CB80-417D-972C-05FCB1ADEF30}"/>
            </c:ext>
          </c:extLst>
        </c:ser>
        <c:dLbls>
          <c:showLegendKey val="0"/>
          <c:showVal val="0"/>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out"/>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min val="0"/>
        </c:scaling>
        <c:delete val="1"/>
        <c:axPos val="l"/>
        <c:numFmt formatCode="0" sourceLinked="1"/>
        <c:majorTickMark val="none"/>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1"/>
          <c:order val="0"/>
          <c:spPr>
            <a:solidFill>
              <a:schemeClr val="accent1"/>
            </a:solidFill>
          </c:spPr>
          <c:invertIfNegative val="0"/>
          <c:dPt>
            <c:idx val="4"/>
            <c:invertIfNegative val="0"/>
            <c:bubble3D val="0"/>
            <c:spPr>
              <a:solidFill>
                <a:schemeClr val="accent1"/>
              </a:solidFill>
              <a:ln>
                <a:solidFill>
                  <a:schemeClr val="accent1"/>
                </a:solidFill>
              </a:ln>
            </c:spPr>
            <c:extLst>
              <c:ext xmlns:c16="http://schemas.microsoft.com/office/drawing/2014/chart" uri="{C3380CC4-5D6E-409C-BE32-E72D297353CC}">
                <c16:uniqueId val="{00000001-F2A1-407B-B2EA-B9ACD41F45AD}"/>
              </c:ext>
            </c:extLst>
          </c:dPt>
          <c:dPt>
            <c:idx val="5"/>
            <c:invertIfNegative val="0"/>
            <c:bubble3D val="0"/>
            <c:spPr>
              <a:solidFill>
                <a:schemeClr val="accent6"/>
              </a:solidFill>
            </c:spPr>
            <c:extLst>
              <c:ext xmlns:c16="http://schemas.microsoft.com/office/drawing/2014/chart" uri="{C3380CC4-5D6E-409C-BE32-E72D297353CC}">
                <c16:uniqueId val="{00000002-5E50-49BB-80DC-46180E9E32B4}"/>
              </c:ext>
            </c:extLst>
          </c:dPt>
          <c:dLbls>
            <c:dLbl>
              <c:idx val="5"/>
              <c:spPr>
                <a:noFill/>
                <a:ln>
                  <a:noFill/>
                </a:ln>
                <a:effectLst/>
              </c:spPr>
              <c:txPr>
                <a:bodyPr wrap="square" lIns="38100" tIns="19050" rIns="38100" bIns="19050" anchor="ctr">
                  <a:spAutoFit/>
                </a:bodyPr>
                <a:lstStyle/>
                <a:p>
                  <a:pPr>
                    <a:defRPr sz="800" b="1">
                      <a:solidFill>
                        <a:schemeClr val="tx1"/>
                      </a:solidFill>
                    </a:defRPr>
                  </a:pPr>
                  <a:endParaRPr lang="fr-FR"/>
                </a:p>
              </c:txPr>
              <c:dLblPos val="outEnd"/>
              <c:showLegendKey val="0"/>
              <c:showVal val="1"/>
              <c:showCatName val="0"/>
              <c:showSerName val="0"/>
              <c:showPercent val="0"/>
              <c:showBubbleSize val="0"/>
              <c:extLst>
                <c:ext xmlns:c16="http://schemas.microsoft.com/office/drawing/2014/chart" uri="{C3380CC4-5D6E-409C-BE32-E72D297353CC}">
                  <c16:uniqueId val="{00000002-5E50-49BB-80DC-46180E9E32B4}"/>
                </c:ext>
              </c:extLst>
            </c:dLbl>
            <c:spPr>
              <a:noFill/>
              <a:ln>
                <a:noFill/>
              </a:ln>
              <a:effectLst/>
            </c:spPr>
            <c:txPr>
              <a:bodyPr wrap="square" lIns="38100" tIns="19050" rIns="38100" bIns="19050" anchor="ctr">
                <a:spAutoFit/>
              </a:bodyPr>
              <a:lstStyle/>
              <a:p>
                <a:pPr>
                  <a:defRPr sz="800" b="0">
                    <a:solidFill>
                      <a:schemeClr val="tx1"/>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'Tréso et bilan'!$A$91:$A$96</c:f>
              <c:numCache>
                <c:formatCode>General</c:formatCode>
                <c:ptCount val="6"/>
                <c:pt idx="0">
                  <c:v>2019</c:v>
                </c:pt>
                <c:pt idx="1">
                  <c:v>2020</c:v>
                </c:pt>
                <c:pt idx="2">
                  <c:v>2021</c:v>
                </c:pt>
                <c:pt idx="3">
                  <c:v>2022</c:v>
                </c:pt>
                <c:pt idx="4">
                  <c:v>2023</c:v>
                </c:pt>
                <c:pt idx="5">
                  <c:v>2024</c:v>
                </c:pt>
              </c:numCache>
            </c:numRef>
          </c:cat>
          <c:val>
            <c:numRef>
              <c:f>'Tréso et bilan'!$B$91:$B$96</c:f>
              <c:numCache>
                <c:formatCode>0%</c:formatCode>
                <c:ptCount val="6"/>
                <c:pt idx="0">
                  <c:v>0.39200000000000002</c:v>
                </c:pt>
                <c:pt idx="1">
                  <c:v>0.28000000000000003</c:v>
                </c:pt>
                <c:pt idx="2">
                  <c:v>0.186</c:v>
                </c:pt>
                <c:pt idx="3">
                  <c:v>0.25239541949053518</c:v>
                </c:pt>
                <c:pt idx="4">
                  <c:v>0.18269295021717341</c:v>
                </c:pt>
                <c:pt idx="5">
                  <c:v>0.16700654717183644</c:v>
                </c:pt>
              </c:numCache>
            </c:numRef>
          </c:val>
          <c:extLst>
            <c:ext xmlns:c16="http://schemas.microsoft.com/office/drawing/2014/chart" uri="{C3380CC4-5D6E-409C-BE32-E72D297353CC}">
              <c16:uniqueId val="{00000002-F2A1-407B-B2EA-B9ACD41F45AD}"/>
            </c:ext>
          </c:extLst>
        </c:ser>
        <c:dLbls>
          <c:dLblPos val="ctr"/>
          <c:showLegendKey val="0"/>
          <c:showVal val="1"/>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2919653554034801E-3"/>
          <c:y val="6.6982755767384897E-2"/>
          <c:w val="0.9863650958290362"/>
          <c:h val="0.74419001148192243"/>
        </c:manualLayout>
      </c:layout>
      <c:barChart>
        <c:barDir val="col"/>
        <c:grouping val="clustered"/>
        <c:varyColors val="0"/>
        <c:ser>
          <c:idx val="1"/>
          <c:order val="0"/>
          <c:spPr>
            <a:solidFill>
              <a:schemeClr val="accent1"/>
            </a:solidFill>
          </c:spPr>
          <c:invertIfNegative val="0"/>
          <c:dPt>
            <c:idx val="4"/>
            <c:invertIfNegative val="0"/>
            <c:bubble3D val="0"/>
            <c:extLst>
              <c:ext xmlns:c16="http://schemas.microsoft.com/office/drawing/2014/chart" uri="{C3380CC4-5D6E-409C-BE32-E72D297353CC}">
                <c16:uniqueId val="{00000000-BC50-48A7-A97B-529745AF40F3}"/>
              </c:ext>
            </c:extLst>
          </c:dPt>
          <c:dPt>
            <c:idx val="5"/>
            <c:invertIfNegative val="0"/>
            <c:bubble3D val="0"/>
            <c:spPr>
              <a:solidFill>
                <a:schemeClr val="accent6"/>
              </a:solidFill>
            </c:spPr>
            <c:extLst>
              <c:ext xmlns:c16="http://schemas.microsoft.com/office/drawing/2014/chart" uri="{C3380CC4-5D6E-409C-BE32-E72D297353CC}">
                <c16:uniqueId val="{00000001-424C-4614-973A-19EE8BF712EC}"/>
              </c:ext>
            </c:extLst>
          </c:dPt>
          <c:dLbls>
            <c:dLbl>
              <c:idx val="5"/>
              <c:spPr>
                <a:noFill/>
                <a:ln>
                  <a:noFill/>
                </a:ln>
                <a:effectLst/>
              </c:spPr>
              <c:txPr>
                <a:bodyPr wrap="square" lIns="38100" tIns="19050" rIns="38100" bIns="19050" anchor="ctr">
                  <a:spAutoFit/>
                </a:bodyPr>
                <a:lstStyle/>
                <a:p>
                  <a:pPr>
                    <a:defRPr sz="800" b="1">
                      <a:solidFill>
                        <a:sysClr val="windowText" lastClr="000000"/>
                      </a:solidFill>
                    </a:defRPr>
                  </a:pPr>
                  <a:endParaRPr lang="fr-FR"/>
                </a:p>
              </c:txPr>
              <c:dLblPos val="outEnd"/>
              <c:showLegendKey val="0"/>
              <c:showVal val="1"/>
              <c:showCatName val="0"/>
              <c:showSerName val="0"/>
              <c:showPercent val="0"/>
              <c:showBubbleSize val="0"/>
              <c:extLst>
                <c:ext xmlns:c16="http://schemas.microsoft.com/office/drawing/2014/chart" uri="{C3380CC4-5D6E-409C-BE32-E72D297353CC}">
                  <c16:uniqueId val="{00000001-424C-4614-973A-19EE8BF712EC}"/>
                </c:ext>
              </c:extLst>
            </c:dLbl>
            <c:spPr>
              <a:noFill/>
              <a:ln>
                <a:noFill/>
              </a:ln>
              <a:effectLst/>
            </c:spPr>
            <c:txPr>
              <a:bodyPr wrap="square" lIns="38100" tIns="19050" rIns="38100" bIns="19050" anchor="ctr">
                <a:spAutoFit/>
              </a:bodyPr>
              <a:lstStyle/>
              <a:p>
                <a:pPr>
                  <a:defRPr sz="800" b="0">
                    <a:solidFill>
                      <a:sysClr val="windowText" lastClr="000000"/>
                    </a:solidFill>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'Tréso et bilan'!$A$103:$A$108</c:f>
              <c:numCache>
                <c:formatCode>General</c:formatCode>
                <c:ptCount val="6"/>
                <c:pt idx="0">
                  <c:v>2019</c:v>
                </c:pt>
                <c:pt idx="1">
                  <c:v>2020</c:v>
                </c:pt>
                <c:pt idx="2">
                  <c:v>2021</c:v>
                </c:pt>
                <c:pt idx="3">
                  <c:v>2022</c:v>
                </c:pt>
                <c:pt idx="4">
                  <c:v>2023</c:v>
                </c:pt>
                <c:pt idx="5">
                  <c:v>2024</c:v>
                </c:pt>
              </c:numCache>
            </c:numRef>
          </c:cat>
          <c:val>
            <c:numRef>
              <c:f>'Tréso et bilan'!$B$103:$B$108</c:f>
              <c:numCache>
                <c:formatCode>0%</c:formatCode>
                <c:ptCount val="6"/>
                <c:pt idx="0">
                  <c:v>1.0900000000000001</c:v>
                </c:pt>
                <c:pt idx="1">
                  <c:v>0.97</c:v>
                </c:pt>
                <c:pt idx="2">
                  <c:v>0.59</c:v>
                </c:pt>
                <c:pt idx="3">
                  <c:v>0.82098061573546177</c:v>
                </c:pt>
                <c:pt idx="4">
                  <c:v>0.59770449990890873</c:v>
                </c:pt>
                <c:pt idx="5">
                  <c:v>0.58048533014673076</c:v>
                </c:pt>
              </c:numCache>
            </c:numRef>
          </c:val>
          <c:extLst>
            <c:ext xmlns:c16="http://schemas.microsoft.com/office/drawing/2014/chart" uri="{C3380CC4-5D6E-409C-BE32-E72D297353CC}">
              <c16:uniqueId val="{00000001-BC50-48A7-A97B-529745AF40F3}"/>
            </c:ext>
          </c:extLst>
        </c:ser>
        <c:dLbls>
          <c:dLblPos val="ctr"/>
          <c:showLegendKey val="0"/>
          <c:showVal val="1"/>
          <c:showCatName val="0"/>
          <c:showSerName val="0"/>
          <c:showPercent val="0"/>
          <c:showBubbleSize val="0"/>
        </c:dLbls>
        <c:gapWidth val="150"/>
        <c:axId val="222441472"/>
        <c:axId val="222443392"/>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5757687851692491E-3"/>
          <c:y val="7.6535839138418271E-2"/>
          <c:w val="0.9863650958290362"/>
          <c:h val="0.74419001148192243"/>
        </c:manualLayout>
      </c:layout>
      <c:barChart>
        <c:barDir val="col"/>
        <c:grouping val="clustered"/>
        <c:varyColors val="0"/>
        <c:ser>
          <c:idx val="0"/>
          <c:order val="1"/>
          <c:spPr>
            <a:solidFill>
              <a:schemeClr val="accent1"/>
            </a:solidFill>
          </c:spPr>
          <c:invertIfNegative val="0"/>
          <c:dPt>
            <c:idx val="1"/>
            <c:invertIfNegative val="0"/>
            <c:bubble3D val="0"/>
            <c:extLst>
              <c:ext xmlns:c16="http://schemas.microsoft.com/office/drawing/2014/chart" uri="{C3380CC4-5D6E-409C-BE32-E72D297353CC}">
                <c16:uniqueId val="{00000000-3540-4EA9-BA89-D32E682E43C1}"/>
              </c:ext>
            </c:extLst>
          </c:dPt>
          <c:dPt>
            <c:idx val="3"/>
            <c:invertIfNegative val="0"/>
            <c:bubble3D val="0"/>
            <c:spPr>
              <a:solidFill>
                <a:schemeClr val="accent1"/>
              </a:solidFill>
              <a:ln>
                <a:solidFill>
                  <a:schemeClr val="accent1"/>
                </a:solidFill>
              </a:ln>
            </c:spPr>
            <c:extLst>
              <c:ext xmlns:c16="http://schemas.microsoft.com/office/drawing/2014/chart" uri="{C3380CC4-5D6E-409C-BE32-E72D297353CC}">
                <c16:uniqueId val="{00000002-3540-4EA9-BA89-D32E682E43C1}"/>
              </c:ext>
            </c:extLst>
          </c:dPt>
          <c:dPt>
            <c:idx val="4"/>
            <c:invertIfNegative val="0"/>
            <c:bubble3D val="0"/>
            <c:spPr>
              <a:solidFill>
                <a:srgbClr val="0070C0"/>
              </a:solidFill>
            </c:spPr>
            <c:extLst>
              <c:ext xmlns:c16="http://schemas.microsoft.com/office/drawing/2014/chart" uri="{C3380CC4-5D6E-409C-BE32-E72D297353CC}">
                <c16:uniqueId val="{00000004-3540-4EA9-BA89-D32E682E43C1}"/>
              </c:ext>
            </c:extLst>
          </c:dPt>
          <c:dPt>
            <c:idx val="5"/>
            <c:invertIfNegative val="0"/>
            <c:bubble3D val="0"/>
            <c:spPr>
              <a:solidFill>
                <a:schemeClr val="accent6"/>
              </a:solidFill>
            </c:spPr>
            <c:extLst>
              <c:ext xmlns:c16="http://schemas.microsoft.com/office/drawing/2014/chart" uri="{C3380CC4-5D6E-409C-BE32-E72D297353CC}">
                <c16:uniqueId val="{00000007-9F3E-404B-A0F3-A504F01DEA38}"/>
              </c:ext>
            </c:extLst>
          </c:dPt>
          <c:dLbls>
            <c:dLbl>
              <c:idx val="5"/>
              <c:spPr>
                <a:noFill/>
                <a:ln>
                  <a:noFill/>
                </a:ln>
                <a:effectLst/>
              </c:spPr>
              <c:txPr>
                <a:bodyPr wrap="square" lIns="38100" tIns="19050" rIns="38100" bIns="19050" anchor="ctr">
                  <a:spAutoFit/>
                </a:bodyPr>
                <a:lstStyle/>
                <a:p>
                  <a:pPr>
                    <a:defRPr b="1"/>
                  </a:pPr>
                  <a:endParaRPr lang="fr-FR"/>
                </a:p>
              </c:txPr>
              <c:dLblPos val="outEnd"/>
              <c:showLegendKey val="0"/>
              <c:showVal val="1"/>
              <c:showCatName val="0"/>
              <c:showSerName val="0"/>
              <c:showPercent val="0"/>
              <c:showBubbleSize val="0"/>
              <c:extLst>
                <c:ext xmlns:c16="http://schemas.microsoft.com/office/drawing/2014/chart" uri="{C3380CC4-5D6E-409C-BE32-E72D297353CC}">
                  <c16:uniqueId val="{00000007-9F3E-404B-A0F3-A504F01DEA38}"/>
                </c:ext>
              </c:extLst>
            </c:dLbl>
            <c:spPr>
              <a:noFill/>
              <a:ln>
                <a:noFill/>
              </a:ln>
              <a:effectLst/>
            </c:spPr>
            <c:txPr>
              <a:bodyPr wrap="square" lIns="38100" tIns="19050" rIns="38100" bIns="19050" anchor="ctr">
                <a:spAutoFit/>
              </a:bodyPr>
              <a:lstStyle/>
              <a:p>
                <a:pPr>
                  <a:defRPr b="0"/>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'Tréso et bilan'!$A$115:$A$120</c:f>
              <c:numCache>
                <c:formatCode>General</c:formatCode>
                <c:ptCount val="6"/>
                <c:pt idx="0">
                  <c:v>2019</c:v>
                </c:pt>
                <c:pt idx="1">
                  <c:v>2020</c:v>
                </c:pt>
                <c:pt idx="2">
                  <c:v>2021</c:v>
                </c:pt>
                <c:pt idx="3">
                  <c:v>2022</c:v>
                </c:pt>
                <c:pt idx="4">
                  <c:v>2023</c:v>
                </c:pt>
                <c:pt idx="5">
                  <c:v>2024</c:v>
                </c:pt>
              </c:numCache>
            </c:numRef>
          </c:cat>
          <c:val>
            <c:numRef>
              <c:f>'Tréso et bilan'!$B$115:$B$120</c:f>
              <c:numCache>
                <c:formatCode>0.0%</c:formatCode>
                <c:ptCount val="6"/>
                <c:pt idx="0">
                  <c:v>0.1</c:v>
                </c:pt>
                <c:pt idx="1">
                  <c:v>0.06</c:v>
                </c:pt>
                <c:pt idx="2">
                  <c:v>0.10299999999999999</c:v>
                </c:pt>
                <c:pt idx="3">
                  <c:v>0.108</c:v>
                </c:pt>
                <c:pt idx="4">
                  <c:v>0.114</c:v>
                </c:pt>
                <c:pt idx="5">
                  <c:v>0.105</c:v>
                </c:pt>
              </c:numCache>
            </c:numRef>
          </c:val>
          <c:extLst>
            <c:ext xmlns:c16="http://schemas.microsoft.com/office/drawing/2014/chart" uri="{C3380CC4-5D6E-409C-BE32-E72D297353CC}">
              <c16:uniqueId val="{00000005-9F3E-404B-A0F3-A504F01DEA38}"/>
            </c:ext>
          </c:extLst>
        </c:ser>
        <c:dLbls>
          <c:dLblPos val="outEnd"/>
          <c:showLegendKey val="0"/>
          <c:showVal val="1"/>
          <c:showCatName val="0"/>
          <c:showSerName val="0"/>
          <c:showPercent val="0"/>
          <c:showBubbleSize val="0"/>
        </c:dLbls>
        <c:gapWidth val="150"/>
        <c:axId val="222441472"/>
        <c:axId val="222443392"/>
        <c:extLst>
          <c:ext xmlns:c15="http://schemas.microsoft.com/office/drawing/2012/chart" uri="{02D57815-91ED-43cb-92C2-25804820EDAC}">
            <c15:filteredBarSeries>
              <c15:ser>
                <c:idx val="1"/>
                <c:order val="0"/>
                <c:invertIfNegative val="0"/>
                <c:dLbls>
                  <c:dLbl>
                    <c:idx val="0"/>
                    <c:tx>
                      <c:rich>
                        <a:bodyPr/>
                        <a:lstStyle/>
                        <a:p>
                          <a:fld id="{4BBB8F75-F817-4630-BF87-88D4A1D00579}" type="CELLRANGE">
                            <a:rPr lang="fr-FR"/>
                            <a:pPr/>
                            <a:t>[PLAGECELL]</a:t>
                          </a:fld>
                          <a:r>
                            <a:rPr lang="fr-FR" baseline="0"/>
                            <a:t>, </a:t>
                          </a:r>
                          <a:fld id="{60FEFDF4-5A08-41D1-9E95-713D3E626DF8}" type="VALUE">
                            <a:rPr lang="fr-FR" baseline="0"/>
                            <a:pPr/>
                            <a:t>[VALEUR]</a:t>
                          </a:fld>
                          <a:endParaRPr lang="fr-FR" baseline="0"/>
                        </a:p>
                      </c:rich>
                    </c:tx>
                    <c:dLblPos val="outEnd"/>
                    <c:showLegendKey val="0"/>
                    <c:showVal val="1"/>
                    <c:showCatName val="0"/>
                    <c:showSerName val="0"/>
                    <c:showPercent val="0"/>
                    <c:showBubbleSize val="0"/>
                    <c:separator>, </c:separator>
                    <c:extLst>
                      <c:ext uri="{CE6537A1-D6FC-4f65-9D91-7224C49458BB}">
                        <c15:dlblFieldTable/>
                        <c15:xForSave val="1"/>
                        <c15:showDataLabelsRange val="1"/>
                      </c:ext>
                      <c:ext xmlns:c16="http://schemas.microsoft.com/office/drawing/2014/chart" uri="{C3380CC4-5D6E-409C-BE32-E72D297353CC}">
                        <c16:uniqueId val="{00000003-F047-492B-B4EA-C584F4D04FDB}"/>
                      </c:ext>
                    </c:extLst>
                  </c:dLbl>
                  <c:dLbl>
                    <c:idx val="1"/>
                    <c:tx>
                      <c:rich>
                        <a:bodyPr/>
                        <a:lstStyle/>
                        <a:p>
                          <a:fld id="{368A7C43-CE78-47F1-BDE8-BFB4E4E11A4C}" type="CELLRANGE">
                            <a:rPr lang="fr-FR"/>
                            <a:pPr/>
                            <a:t>[PLAGECELL]</a:t>
                          </a:fld>
                          <a:r>
                            <a:rPr lang="fr-FR" baseline="0"/>
                            <a:t>, </a:t>
                          </a:r>
                          <a:fld id="{EBCD6DA6-38F9-4D04-9A35-B99CD6596CB8}" type="VALUE">
                            <a:rPr lang="fr-FR" baseline="0"/>
                            <a:pPr/>
                            <a:t>[VALEUR]</a:t>
                          </a:fld>
                          <a:endParaRPr lang="fr-FR" baseline="0"/>
                        </a:p>
                      </c:rich>
                    </c:tx>
                    <c:dLblPos val="outEnd"/>
                    <c:showLegendKey val="0"/>
                    <c:showVal val="1"/>
                    <c:showCatName val="0"/>
                    <c:showSerName val="0"/>
                    <c:showPercent val="0"/>
                    <c:showBubbleSize val="0"/>
                    <c:separator>, </c:separator>
                    <c:extLst>
                      <c:ext uri="{CE6537A1-D6FC-4f65-9D91-7224C49458BB}">
                        <c15:dlblFieldTable/>
                        <c15:xForSave val="1"/>
                        <c15:showDataLabelsRange val="1"/>
                      </c:ext>
                      <c:ext xmlns:c16="http://schemas.microsoft.com/office/drawing/2014/chart" uri="{C3380CC4-5D6E-409C-BE32-E72D297353CC}">
                        <c16:uniqueId val="{00000000-F047-492B-B4EA-C584F4D04FDB}"/>
                      </c:ext>
                    </c:extLst>
                  </c:dLbl>
                  <c:dLbl>
                    <c:idx val="2"/>
                    <c:tx>
                      <c:rich>
                        <a:bodyPr/>
                        <a:lstStyle/>
                        <a:p>
                          <a:fld id="{808203E9-042F-4353-8A2D-90F6CC52A745}" type="VALUE">
                            <a:rPr lang="en-US"/>
                            <a:pPr/>
                            <a:t>[VALEUR]</a:t>
                          </a:fld>
                          <a:endParaRPr lang="fr-FR"/>
                        </a:p>
                      </c:rich>
                    </c:tx>
                    <c:dLblPos val="outEnd"/>
                    <c:showLegendKey val="0"/>
                    <c:showVal val="1"/>
                    <c:showCatName val="0"/>
                    <c:showSerName val="0"/>
                    <c:showPercent val="0"/>
                    <c:showBubbleSize val="0"/>
                    <c:separator>, </c:separator>
                    <c:extLst>
                      <c:ext uri="{CE6537A1-D6FC-4f65-9D91-7224C49458BB}">
                        <c15:dlblFieldTable/>
                        <c15:showDataLabelsRange val="1"/>
                      </c:ext>
                      <c:ext xmlns:c16="http://schemas.microsoft.com/office/drawing/2014/chart" uri="{C3380CC4-5D6E-409C-BE32-E72D297353CC}">
                        <c16:uniqueId val="{00000004-F047-492B-B4EA-C584F4D04FDB}"/>
                      </c:ext>
                    </c:extLst>
                  </c:dLbl>
                  <c:dLbl>
                    <c:idx val="3"/>
                    <c:tx>
                      <c:rich>
                        <a:bodyPr/>
                        <a:lstStyle/>
                        <a:p>
                          <a:fld id="{C7800B0C-3EA1-4AA2-AE51-9022404DD9B2}" type="VALUE">
                            <a:rPr lang="en-US"/>
                            <a:pPr/>
                            <a:t>[VALEUR]</a:t>
                          </a:fld>
                          <a:endParaRPr lang="fr-FR"/>
                        </a:p>
                      </c:rich>
                    </c:tx>
                    <c:dLblPos val="outEnd"/>
                    <c:showLegendKey val="0"/>
                    <c:showVal val="1"/>
                    <c:showCatName val="0"/>
                    <c:showSerName val="0"/>
                    <c:showPercent val="0"/>
                    <c:showBubbleSize val="0"/>
                    <c:separator>, </c:separator>
                    <c:extLst>
                      <c:ext uri="{CE6537A1-D6FC-4f65-9D91-7224C49458BB}">
                        <c15:dlblFieldTable/>
                        <c15:showDataLabelsRange val="1"/>
                      </c:ext>
                      <c:ext xmlns:c16="http://schemas.microsoft.com/office/drawing/2014/chart" uri="{C3380CC4-5D6E-409C-BE32-E72D297353CC}">
                        <c16:uniqueId val="{00000002-F047-492B-B4EA-C584F4D04FDB}"/>
                      </c:ext>
                    </c:extLst>
                  </c:dLbl>
                  <c:dLbl>
                    <c:idx val="4"/>
                    <c:tx>
                      <c:rich>
                        <a:bodyPr/>
                        <a:lstStyle/>
                        <a:p>
                          <a:fld id="{AF7092E5-F8C5-4304-8087-88D992EED0BF}" type="VALUE">
                            <a:rPr lang="en-US"/>
                            <a:pPr/>
                            <a:t>[VALEUR]</a:t>
                          </a:fld>
                          <a:endParaRPr lang="fr-FR"/>
                        </a:p>
                      </c:rich>
                    </c:tx>
                    <c:dLblPos val="outEnd"/>
                    <c:showLegendKey val="0"/>
                    <c:showVal val="1"/>
                    <c:showCatName val="0"/>
                    <c:showSerName val="0"/>
                    <c:showPercent val="0"/>
                    <c:showBubbleSize val="0"/>
                    <c:separator>, </c:separator>
                    <c:extLst>
                      <c:ext uri="{CE6537A1-D6FC-4f65-9D91-7224C49458BB}">
                        <c15:dlblFieldTable/>
                        <c15:showDataLabelsRange val="1"/>
                      </c:ext>
                      <c:ext xmlns:c16="http://schemas.microsoft.com/office/drawing/2014/chart" uri="{C3380CC4-5D6E-409C-BE32-E72D297353CC}">
                        <c16:uniqueId val="{00000005-F047-492B-B4EA-C584F4D04FDB}"/>
                      </c:ext>
                    </c:extLst>
                  </c:dLbl>
                  <c:dLbl>
                    <c:idx val="5"/>
                    <c:tx>
                      <c:rich>
                        <a:bodyPr/>
                        <a:lstStyle/>
                        <a:p>
                          <a:fld id="{F5F82327-81A8-4CBA-BCD0-E03657221775}" type="VALUE">
                            <a:rPr lang="en-US"/>
                            <a:pPr/>
                            <a:t>[VALEUR]</a:t>
                          </a:fld>
                          <a:endParaRPr lang="fr-FR"/>
                        </a:p>
                      </c:rich>
                    </c:tx>
                    <c:dLblPos val="outEnd"/>
                    <c:showLegendKey val="0"/>
                    <c:showVal val="1"/>
                    <c:showCatName val="0"/>
                    <c:showSerName val="0"/>
                    <c:showPercent val="0"/>
                    <c:showBubbleSize val="0"/>
                    <c:separator>, </c:separator>
                    <c:extLst>
                      <c:ext uri="{CE6537A1-D6FC-4f65-9D91-7224C49458BB}">
                        <c15:dlblFieldTable/>
                        <c15:showDataLabelsRange val="1"/>
                      </c:ext>
                      <c:ext xmlns:c16="http://schemas.microsoft.com/office/drawing/2014/chart" uri="{C3380CC4-5D6E-409C-BE32-E72D297353CC}">
                        <c16:uniqueId val="{00000006-9F3E-404B-A0F3-A504F01DEA38}"/>
                      </c:ext>
                    </c:extLst>
                  </c:dLbl>
                  <c:spPr>
                    <a:noFill/>
                    <a:ln>
                      <a:noFill/>
                    </a:ln>
                    <a:effectLst/>
                  </c:spPr>
                  <c:txPr>
                    <a:bodyPr wrap="square" lIns="38100" tIns="19050" rIns="38100" bIns="19050" anchor="ctr">
                      <a:spAutoFit/>
                    </a:bodyPr>
                    <a:lstStyle/>
                    <a:p>
                      <a:pPr>
                        <a:defRPr sz="800"/>
                      </a:pPr>
                      <a:endParaRPr lang="fr-FR"/>
                    </a:p>
                  </c:txPr>
                  <c:dLblPos val="outEnd"/>
                  <c:showLegendKey val="0"/>
                  <c:showVal val="1"/>
                  <c:showCatName val="0"/>
                  <c:showSerName val="0"/>
                  <c:showPercent val="0"/>
                  <c:showBubbleSize val="0"/>
                  <c:separator>, </c:separator>
                  <c:showLeaderLines val="0"/>
                  <c:extLst>
                    <c:ext uri="{CE6537A1-D6FC-4f65-9D91-7224C49458BB}">
                      <c15:showDataLabelsRange val="1"/>
                      <c15:showLeaderLines val="1"/>
                    </c:ext>
                  </c:extLst>
                </c:dLbls>
                <c:cat>
                  <c:numRef>
                    <c:extLst>
                      <c:ext uri="{02D57815-91ED-43cb-92C2-25804820EDAC}">
                        <c15:formulaRef>
                          <c15:sqref>'Tréso et bilan'!$A$115:$A$120</c15:sqref>
                        </c15:formulaRef>
                      </c:ext>
                    </c:extLst>
                    <c:numCache>
                      <c:formatCode>General</c:formatCode>
                      <c:ptCount val="6"/>
                      <c:pt idx="0">
                        <c:v>2019</c:v>
                      </c:pt>
                      <c:pt idx="1">
                        <c:v>2020</c:v>
                      </c:pt>
                      <c:pt idx="2">
                        <c:v>2021</c:v>
                      </c:pt>
                      <c:pt idx="3">
                        <c:v>2022</c:v>
                      </c:pt>
                      <c:pt idx="4">
                        <c:v>2023</c:v>
                      </c:pt>
                      <c:pt idx="5">
                        <c:v>2024</c:v>
                      </c:pt>
                    </c:numCache>
                  </c:numRef>
                </c:cat>
                <c:val>
                  <c:numRef>
                    <c:extLst>
                      <c:ext uri="{02D57815-91ED-43cb-92C2-25804820EDAC}">
                        <c15:formulaRef>
                          <c15:sqref>'Tréso et bilan'!$A$115:$A$120</c15:sqref>
                        </c15:formulaRef>
                      </c:ext>
                    </c:extLst>
                    <c:numCache>
                      <c:formatCode>General</c:formatCode>
                      <c:ptCount val="6"/>
                      <c:pt idx="0">
                        <c:v>2019</c:v>
                      </c:pt>
                      <c:pt idx="1">
                        <c:v>2020</c:v>
                      </c:pt>
                      <c:pt idx="2">
                        <c:v>2021</c:v>
                      </c:pt>
                      <c:pt idx="3">
                        <c:v>2022</c:v>
                      </c:pt>
                      <c:pt idx="4">
                        <c:v>2023</c:v>
                      </c:pt>
                      <c:pt idx="5">
                        <c:v>2024</c:v>
                      </c:pt>
                    </c:numCache>
                  </c:numRef>
                </c:val>
                <c:extLst>
                  <c:ext uri="{02D57815-91ED-43cb-92C2-25804820EDAC}">
                    <c15:datalabelsRange>
                      <c15:f>'Tréso et bilan'!$B$115:$B$116</c15:f>
                      <c15:dlblRangeCache>
                        <c:ptCount val="2"/>
                        <c:pt idx="0">
                          <c:v>10.0%</c:v>
                        </c:pt>
                        <c:pt idx="1">
                          <c:v>6.0%</c:v>
                        </c:pt>
                      </c15:dlblRangeCache>
                    </c15:datalabelsRange>
                  </c:ext>
                  <c:ext xmlns:c16="http://schemas.microsoft.com/office/drawing/2014/chart" uri="{C3380CC4-5D6E-409C-BE32-E72D297353CC}">
                    <c16:uniqueId val="{00000006-F047-492B-B4EA-C584F4D04FDB}"/>
                  </c:ext>
                </c:extLst>
              </c15:ser>
            </c15:filteredBarSeries>
          </c:ext>
        </c:extLst>
      </c:barChart>
      <c:catAx>
        <c:axId val="222441472"/>
        <c:scaling>
          <c:orientation val="minMax"/>
        </c:scaling>
        <c:delete val="0"/>
        <c:axPos val="b"/>
        <c:numFmt formatCode="General" sourceLinked="1"/>
        <c:majorTickMark val="none"/>
        <c:minorTickMark val="none"/>
        <c:tickLblPos val="nextTo"/>
        <c:spPr>
          <a:ln w="25400">
            <a:solidFill>
              <a:srgbClr val="808080"/>
            </a:solidFill>
            <a:prstDash val="solid"/>
          </a:ln>
        </c:spPr>
        <c:txPr>
          <a:bodyPr rot="0" vert="horz"/>
          <a:lstStyle/>
          <a:p>
            <a:pPr>
              <a:defRPr sz="1000" b="1" i="0" u="none" strike="noStrike" baseline="0">
                <a:solidFill>
                  <a:sysClr val="windowText" lastClr="000000"/>
                </a:solidFill>
                <a:latin typeface="Arial"/>
                <a:ea typeface="Arial"/>
                <a:cs typeface="Arial"/>
              </a:defRPr>
            </a:pPr>
            <a:endParaRPr lang="fr-FR"/>
          </a:p>
        </c:txPr>
        <c:crossAx val="222443392"/>
        <c:crosses val="autoZero"/>
        <c:auto val="0"/>
        <c:lblAlgn val="ctr"/>
        <c:lblOffset val="100"/>
        <c:tickLblSkip val="1"/>
        <c:tickMarkSkip val="1"/>
        <c:noMultiLvlLbl val="0"/>
      </c:catAx>
      <c:valAx>
        <c:axId val="222443392"/>
        <c:scaling>
          <c:orientation val="minMax"/>
        </c:scaling>
        <c:delete val="1"/>
        <c:axPos val="l"/>
        <c:numFmt formatCode="0.0%" sourceLinked="1"/>
        <c:majorTickMark val="out"/>
        <c:minorTickMark val="none"/>
        <c:tickLblPos val="nextTo"/>
        <c:crossAx val="222441472"/>
        <c:crosses val="autoZero"/>
        <c:crossBetween val="between"/>
      </c:valAx>
      <c:spPr>
        <a:noFill/>
        <a:ln w="25400">
          <a:noFill/>
        </a:ln>
      </c:spPr>
    </c:plotArea>
    <c:plotVisOnly val="1"/>
    <c:dispBlanksAs val="gap"/>
    <c:showDLblsOverMax val="0"/>
  </c:chart>
  <c:spPr>
    <a:noFill/>
    <a:ln w="9525">
      <a:noFill/>
    </a:ln>
  </c:spPr>
  <c:txPr>
    <a:bodyPr/>
    <a:lstStyle/>
    <a:p>
      <a:pPr>
        <a:defRPr sz="1000" b="1" i="0" u="none" strike="noStrike" baseline="0">
          <a:solidFill>
            <a:srgbClr val="000000"/>
          </a:solidFill>
          <a:latin typeface="Arial"/>
          <a:ea typeface="Arial"/>
          <a:cs typeface="Arial"/>
        </a:defRPr>
      </a:pPr>
      <a:endParaRPr lang="fr-FR"/>
    </a:p>
  </c:txPr>
  <c:printSettings>
    <c:headerFooter alignWithMargins="0">
      <c:oddHeader>&amp;A</c:oddHeader>
      <c:oddFooter>Page &amp;P</c:oddFooter>
    </c:headerFooter>
    <c:pageMargins b="0.984251969" l="0.78740157499999996" r="0.78740157499999996" t="0.984251969" header="0.5" footer="0.5"/>
    <c:pageSetup paperSize="9" orientation="landscape"/>
  </c:printSettings>
  <c:userShapes r:id="rId1"/>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_rels/drawing5.xml.rels><?xml version="1.0" encoding="UTF-8" standalone="yes"?>
<Relationships xmlns="http://schemas.openxmlformats.org/package/2006/relationships"><Relationship Id="rId3" Type="http://schemas.openxmlformats.org/officeDocument/2006/relationships/chart" Target="../charts/chart6.xml"/><Relationship Id="rId2" Type="http://schemas.openxmlformats.org/officeDocument/2006/relationships/chart" Target="../charts/chart5.xml"/><Relationship Id="rId1" Type="http://schemas.openxmlformats.org/officeDocument/2006/relationships/chart" Target="../charts/chart4.xml"/><Relationship Id="rId4" Type="http://schemas.openxmlformats.org/officeDocument/2006/relationships/chart" Target="../charts/chart7.xml"/></Relationships>
</file>

<file path=xl/drawings/_rels/drawing7.xml.rels><?xml version="1.0" encoding="UTF-8" standalone="yes"?>
<Relationships xmlns="http://schemas.openxmlformats.org/package/2006/relationships"><Relationship Id="rId3" Type="http://schemas.openxmlformats.org/officeDocument/2006/relationships/chart" Target="../charts/chart10.xml"/><Relationship Id="rId2" Type="http://schemas.openxmlformats.org/officeDocument/2006/relationships/chart" Target="../charts/chart9.xml"/><Relationship Id="rId1" Type="http://schemas.openxmlformats.org/officeDocument/2006/relationships/chart" Target="../charts/chart8.xml"/><Relationship Id="rId5" Type="http://schemas.openxmlformats.org/officeDocument/2006/relationships/chart" Target="../charts/chart12.xml"/><Relationship Id="rId4" Type="http://schemas.openxmlformats.org/officeDocument/2006/relationships/chart" Target="../charts/chart11.xml"/></Relationships>
</file>

<file path=xl/drawings/_rels/drawing13.xml.rels><?xml version="1.0" encoding="UTF-8" standalone="yes"?>
<Relationships xmlns="http://schemas.openxmlformats.org/package/2006/relationships"><Relationship Id="rId3" Type="http://schemas.openxmlformats.org/officeDocument/2006/relationships/chart" Target="../charts/chart15.xml"/><Relationship Id="rId2" Type="http://schemas.openxmlformats.org/officeDocument/2006/relationships/chart" Target="../charts/chart14.xml"/><Relationship Id="rId1" Type="http://schemas.openxmlformats.org/officeDocument/2006/relationships/chart" Target="../charts/chart13.xml"/></Relationships>
</file>

<file path=xl/drawings/_rels/drawing17.xml.rels><?xml version="1.0" encoding="UTF-8" standalone="yes"?>
<Relationships xmlns="http://schemas.openxmlformats.org/package/2006/relationships"><Relationship Id="rId3" Type="http://schemas.openxmlformats.org/officeDocument/2006/relationships/chart" Target="../charts/chart18.xml"/><Relationship Id="rId2" Type="http://schemas.openxmlformats.org/officeDocument/2006/relationships/chart" Target="../charts/chart17.xml"/><Relationship Id="rId1" Type="http://schemas.openxmlformats.org/officeDocument/2006/relationships/chart" Target="../charts/chart16.xml"/><Relationship Id="rId6" Type="http://schemas.openxmlformats.org/officeDocument/2006/relationships/chart" Target="../charts/chart21.xml"/><Relationship Id="rId5" Type="http://schemas.openxmlformats.org/officeDocument/2006/relationships/chart" Target="../charts/chart20.xml"/><Relationship Id="rId4" Type="http://schemas.openxmlformats.org/officeDocument/2006/relationships/chart" Target="../charts/chart19.xml"/></Relationships>
</file>

<file path=xl/drawings/_rels/drawing23.xml.rels><?xml version="1.0" encoding="UTF-8" standalone="yes"?>
<Relationships xmlns="http://schemas.openxmlformats.org/package/2006/relationships"><Relationship Id="rId8" Type="http://schemas.openxmlformats.org/officeDocument/2006/relationships/chart" Target="../charts/chart29.xml"/><Relationship Id="rId3" Type="http://schemas.openxmlformats.org/officeDocument/2006/relationships/chart" Target="../charts/chart24.xml"/><Relationship Id="rId7" Type="http://schemas.openxmlformats.org/officeDocument/2006/relationships/chart" Target="../charts/chart28.xml"/><Relationship Id="rId2" Type="http://schemas.openxmlformats.org/officeDocument/2006/relationships/chart" Target="../charts/chart23.xml"/><Relationship Id="rId1" Type="http://schemas.openxmlformats.org/officeDocument/2006/relationships/chart" Target="../charts/chart22.xml"/><Relationship Id="rId6" Type="http://schemas.openxmlformats.org/officeDocument/2006/relationships/chart" Target="../charts/chart27.xml"/><Relationship Id="rId5" Type="http://schemas.openxmlformats.org/officeDocument/2006/relationships/chart" Target="../charts/chart26.xml"/><Relationship Id="rId10" Type="http://schemas.openxmlformats.org/officeDocument/2006/relationships/chart" Target="../charts/chart31.xml"/><Relationship Id="rId4" Type="http://schemas.openxmlformats.org/officeDocument/2006/relationships/chart" Target="../charts/chart25.xml"/><Relationship Id="rId9" Type="http://schemas.openxmlformats.org/officeDocument/2006/relationships/chart" Target="../charts/chart30.xml"/></Relationships>
</file>

<file path=xl/drawings/drawing1.xml><?xml version="1.0" encoding="utf-8"?>
<xdr:wsDr xmlns:xdr="http://schemas.openxmlformats.org/drawingml/2006/spreadsheetDrawing" xmlns:a="http://schemas.openxmlformats.org/drawingml/2006/main">
  <xdr:twoCellAnchor>
    <xdr:from>
      <xdr:col>2</xdr:col>
      <xdr:colOff>922616</xdr:colOff>
      <xdr:row>57</xdr:row>
      <xdr:rowOff>89648</xdr:rowOff>
    </xdr:from>
    <xdr:to>
      <xdr:col>6</xdr:col>
      <xdr:colOff>534966</xdr:colOff>
      <xdr:row>67</xdr:row>
      <xdr:rowOff>145932</xdr:rowOff>
    </xdr:to>
    <xdr:graphicFrame macro="">
      <xdr:nvGraphicFramePr>
        <xdr:cNvPr id="6" name="Graphique 1">
          <a:extLst>
            <a:ext uri="{FF2B5EF4-FFF2-40B4-BE49-F238E27FC236}">
              <a16:creationId xmlns:a16="http://schemas.microsoft.com/office/drawing/2014/main" id="{69D897E5-4FF9-4F02-A6B0-399431561B4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266699</xdr:colOff>
      <xdr:row>68</xdr:row>
      <xdr:rowOff>189593</xdr:rowOff>
    </xdr:from>
    <xdr:to>
      <xdr:col>11</xdr:col>
      <xdr:colOff>65313</xdr:colOff>
      <xdr:row>75</xdr:row>
      <xdr:rowOff>35605</xdr:rowOff>
    </xdr:to>
    <xdr:graphicFrame macro="">
      <xdr:nvGraphicFramePr>
        <xdr:cNvPr id="7" name="Graphique 1">
          <a:extLst>
            <a:ext uri="{FF2B5EF4-FFF2-40B4-BE49-F238E27FC236}">
              <a16:creationId xmlns:a16="http://schemas.microsoft.com/office/drawing/2014/main" id="{297D836F-007E-45EA-AB65-34E54070443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922620</xdr:colOff>
      <xdr:row>76</xdr:row>
      <xdr:rowOff>38045</xdr:rowOff>
    </xdr:from>
    <xdr:to>
      <xdr:col>6</xdr:col>
      <xdr:colOff>534969</xdr:colOff>
      <xdr:row>87</xdr:row>
      <xdr:rowOff>85259</xdr:rowOff>
    </xdr:to>
    <xdr:graphicFrame macro="">
      <xdr:nvGraphicFramePr>
        <xdr:cNvPr id="8" name="Graphique 1">
          <a:extLst>
            <a:ext uri="{FF2B5EF4-FFF2-40B4-BE49-F238E27FC236}">
              <a16:creationId xmlns:a16="http://schemas.microsoft.com/office/drawing/2014/main" id="{49CCAA9F-4A37-45C3-952B-EE7034CFD1D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3.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4.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5.xml><?xml version="1.0" encoding="utf-8"?>
<xdr:wsDr xmlns:xdr="http://schemas.openxmlformats.org/drawingml/2006/spreadsheetDrawing" xmlns:a="http://schemas.openxmlformats.org/drawingml/2006/main">
  <xdr:twoCellAnchor>
    <xdr:from>
      <xdr:col>3</xdr:col>
      <xdr:colOff>24131</xdr:colOff>
      <xdr:row>3</xdr:row>
      <xdr:rowOff>114300</xdr:rowOff>
    </xdr:from>
    <xdr:to>
      <xdr:col>8</xdr:col>
      <xdr:colOff>222251</xdr:colOff>
      <xdr:row>17</xdr:row>
      <xdr:rowOff>45720</xdr:rowOff>
    </xdr:to>
    <xdr:graphicFrame macro="">
      <xdr:nvGraphicFramePr>
        <xdr:cNvPr id="2" name="Graphique 3">
          <a:extLst>
            <a:ext uri="{FF2B5EF4-FFF2-40B4-BE49-F238E27FC236}">
              <a16:creationId xmlns:a16="http://schemas.microsoft.com/office/drawing/2014/main" id="{ACA8E7BC-FA42-47A9-B66A-A2D4FF944F1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3811</xdr:colOff>
      <xdr:row>16</xdr:row>
      <xdr:rowOff>177800</xdr:rowOff>
    </xdr:from>
    <xdr:to>
      <xdr:col>7</xdr:col>
      <xdr:colOff>488950</xdr:colOff>
      <xdr:row>27</xdr:row>
      <xdr:rowOff>19050</xdr:rowOff>
    </xdr:to>
    <xdr:graphicFrame macro="">
      <xdr:nvGraphicFramePr>
        <xdr:cNvPr id="3" name="Graphique 1">
          <a:extLst>
            <a:ext uri="{FF2B5EF4-FFF2-40B4-BE49-F238E27FC236}">
              <a16:creationId xmlns:a16="http://schemas.microsoft.com/office/drawing/2014/main" id="{7215C547-214A-4AB2-8621-EDFE32EB2DF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37</xdr:row>
      <xdr:rowOff>19051</xdr:rowOff>
    </xdr:from>
    <xdr:to>
      <xdr:col>7</xdr:col>
      <xdr:colOff>451200</xdr:colOff>
      <xdr:row>49</xdr:row>
      <xdr:rowOff>5251</xdr:rowOff>
    </xdr:to>
    <xdr:graphicFrame macro="">
      <xdr:nvGraphicFramePr>
        <xdr:cNvPr id="7" name="Graphique 6">
          <a:extLst>
            <a:ext uri="{FF2B5EF4-FFF2-40B4-BE49-F238E27FC236}">
              <a16:creationId xmlns:a16="http://schemas.microsoft.com/office/drawing/2014/main" id="{6B929041-B749-8DBD-877D-505F5CB9270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622300</xdr:colOff>
      <xdr:row>57</xdr:row>
      <xdr:rowOff>149225</xdr:rowOff>
    </xdr:from>
    <xdr:to>
      <xdr:col>6</xdr:col>
      <xdr:colOff>355950</xdr:colOff>
      <xdr:row>69</xdr:row>
      <xdr:rowOff>171425</xdr:rowOff>
    </xdr:to>
    <xdr:graphicFrame macro="">
      <xdr:nvGraphicFramePr>
        <xdr:cNvPr id="9" name="Graphique 8">
          <a:extLst>
            <a:ext uri="{FF2B5EF4-FFF2-40B4-BE49-F238E27FC236}">
              <a16:creationId xmlns:a16="http://schemas.microsoft.com/office/drawing/2014/main" id="{16DBB2D4-494A-8CAD-63C9-D3F7B3B307A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6.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7.xml><?xml version="1.0" encoding="utf-8"?>
<xdr:wsDr xmlns:xdr="http://schemas.openxmlformats.org/drawingml/2006/spreadsheetDrawing" xmlns:a="http://schemas.openxmlformats.org/drawingml/2006/main">
  <xdr:twoCellAnchor>
    <xdr:from>
      <xdr:col>4</xdr:col>
      <xdr:colOff>82550</xdr:colOff>
      <xdr:row>13</xdr:row>
      <xdr:rowOff>36830</xdr:rowOff>
    </xdr:from>
    <xdr:to>
      <xdr:col>8</xdr:col>
      <xdr:colOff>482150</xdr:colOff>
      <xdr:row>21</xdr:row>
      <xdr:rowOff>151880</xdr:rowOff>
    </xdr:to>
    <xdr:graphicFrame macro="">
      <xdr:nvGraphicFramePr>
        <xdr:cNvPr id="2" name="Graphique 1">
          <a:extLst>
            <a:ext uri="{FF2B5EF4-FFF2-40B4-BE49-F238E27FC236}">
              <a16:creationId xmlns:a16="http://schemas.microsoft.com/office/drawing/2014/main" id="{4282EF4A-69C6-4982-9491-355800D2DF7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111760</xdr:colOff>
      <xdr:row>21</xdr:row>
      <xdr:rowOff>144780</xdr:rowOff>
    </xdr:from>
    <xdr:to>
      <xdr:col>8</xdr:col>
      <xdr:colOff>511360</xdr:colOff>
      <xdr:row>30</xdr:row>
      <xdr:rowOff>101080</xdr:rowOff>
    </xdr:to>
    <xdr:graphicFrame macro="">
      <xdr:nvGraphicFramePr>
        <xdr:cNvPr id="3" name="Graphique 1">
          <a:extLst>
            <a:ext uri="{FF2B5EF4-FFF2-40B4-BE49-F238E27FC236}">
              <a16:creationId xmlns:a16="http://schemas.microsoft.com/office/drawing/2014/main" id="{5AE52CEA-00D3-4596-876A-C47BE4C9B0B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134620</xdr:colOff>
      <xdr:row>30</xdr:row>
      <xdr:rowOff>82550</xdr:rowOff>
    </xdr:from>
    <xdr:to>
      <xdr:col>8</xdr:col>
      <xdr:colOff>534220</xdr:colOff>
      <xdr:row>39</xdr:row>
      <xdr:rowOff>38850</xdr:rowOff>
    </xdr:to>
    <xdr:graphicFrame macro="">
      <xdr:nvGraphicFramePr>
        <xdr:cNvPr id="4" name="Graphique 1">
          <a:extLst>
            <a:ext uri="{FF2B5EF4-FFF2-40B4-BE49-F238E27FC236}">
              <a16:creationId xmlns:a16="http://schemas.microsoft.com/office/drawing/2014/main" id="{A4291AD9-98C1-4610-8DEF-E9B5BB70DA2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4</xdr:col>
      <xdr:colOff>198120</xdr:colOff>
      <xdr:row>40</xdr:row>
      <xdr:rowOff>146050</xdr:rowOff>
    </xdr:from>
    <xdr:to>
      <xdr:col>8</xdr:col>
      <xdr:colOff>597720</xdr:colOff>
      <xdr:row>49</xdr:row>
      <xdr:rowOff>102350</xdr:rowOff>
    </xdr:to>
    <xdr:graphicFrame macro="">
      <xdr:nvGraphicFramePr>
        <xdr:cNvPr id="5" name="Graphique 1">
          <a:extLst>
            <a:ext uri="{FF2B5EF4-FFF2-40B4-BE49-F238E27FC236}">
              <a16:creationId xmlns:a16="http://schemas.microsoft.com/office/drawing/2014/main" id="{D7FBA8CF-978D-4952-A662-9A4EC701F06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xdr:col>
      <xdr:colOff>749300</xdr:colOff>
      <xdr:row>53</xdr:row>
      <xdr:rowOff>0</xdr:rowOff>
    </xdr:from>
    <xdr:to>
      <xdr:col>9</xdr:col>
      <xdr:colOff>742950</xdr:colOff>
      <xdr:row>68</xdr:row>
      <xdr:rowOff>177800</xdr:rowOff>
    </xdr:to>
    <xdr:graphicFrame macro="">
      <xdr:nvGraphicFramePr>
        <xdr:cNvPr id="6" name="Graphique 1">
          <a:extLst>
            <a:ext uri="{FF2B5EF4-FFF2-40B4-BE49-F238E27FC236}">
              <a16:creationId xmlns:a16="http://schemas.microsoft.com/office/drawing/2014/main" id="{FF7ED518-2A7E-42D4-B861-4D93B30ED21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drawings/drawing8.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9.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10.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11.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12.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13.xml><?xml version="1.0" encoding="utf-8"?>
<xdr:wsDr xmlns:xdr="http://schemas.openxmlformats.org/drawingml/2006/spreadsheetDrawing" xmlns:a="http://schemas.openxmlformats.org/drawingml/2006/main">
  <xdr:twoCellAnchor>
    <xdr:from>
      <xdr:col>4</xdr:col>
      <xdr:colOff>109668</xdr:colOff>
      <xdr:row>0</xdr:row>
      <xdr:rowOff>173542</xdr:rowOff>
    </xdr:from>
    <xdr:to>
      <xdr:col>9</xdr:col>
      <xdr:colOff>789168</xdr:colOff>
      <xdr:row>9</xdr:row>
      <xdr:rowOff>40992</xdr:rowOff>
    </xdr:to>
    <xdr:graphicFrame macro="">
      <xdr:nvGraphicFramePr>
        <xdr:cNvPr id="2" name="Graphique 1">
          <a:extLst>
            <a:ext uri="{FF2B5EF4-FFF2-40B4-BE49-F238E27FC236}">
              <a16:creationId xmlns:a16="http://schemas.microsoft.com/office/drawing/2014/main" id="{46DD9744-785F-438B-9773-4DA4A8AEF78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106792</xdr:colOff>
      <xdr:row>11</xdr:row>
      <xdr:rowOff>172270</xdr:rowOff>
    </xdr:from>
    <xdr:to>
      <xdr:col>9</xdr:col>
      <xdr:colOff>786292</xdr:colOff>
      <xdr:row>20</xdr:row>
      <xdr:rowOff>58770</xdr:rowOff>
    </xdr:to>
    <xdr:graphicFrame macro="">
      <xdr:nvGraphicFramePr>
        <xdr:cNvPr id="3" name="Graphique 2">
          <a:extLst>
            <a:ext uri="{FF2B5EF4-FFF2-40B4-BE49-F238E27FC236}">
              <a16:creationId xmlns:a16="http://schemas.microsoft.com/office/drawing/2014/main" id="{8C4AEFCE-3317-43E3-A038-6DD132AEAA8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162119</xdr:colOff>
      <xdr:row>22</xdr:row>
      <xdr:rowOff>177992</xdr:rowOff>
    </xdr:from>
    <xdr:to>
      <xdr:col>10</xdr:col>
      <xdr:colOff>41519</xdr:colOff>
      <xdr:row>31</xdr:row>
      <xdr:rowOff>64492</xdr:rowOff>
    </xdr:to>
    <xdr:graphicFrame macro="">
      <xdr:nvGraphicFramePr>
        <xdr:cNvPr id="4" name="Graphique 3">
          <a:extLst>
            <a:ext uri="{FF2B5EF4-FFF2-40B4-BE49-F238E27FC236}">
              <a16:creationId xmlns:a16="http://schemas.microsoft.com/office/drawing/2014/main" id="{B790F81B-4622-4860-B19B-EEB105B4654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14.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15.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16.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17.xml><?xml version="1.0" encoding="utf-8"?>
<xdr:wsDr xmlns:xdr="http://schemas.openxmlformats.org/drawingml/2006/spreadsheetDrawing" xmlns:a="http://schemas.openxmlformats.org/drawingml/2006/main">
  <xdr:twoCellAnchor>
    <xdr:from>
      <xdr:col>3</xdr:col>
      <xdr:colOff>708025</xdr:colOff>
      <xdr:row>1</xdr:row>
      <xdr:rowOff>0</xdr:rowOff>
    </xdr:from>
    <xdr:to>
      <xdr:col>9</xdr:col>
      <xdr:colOff>147638</xdr:colOff>
      <xdr:row>9</xdr:row>
      <xdr:rowOff>0</xdr:rowOff>
    </xdr:to>
    <xdr:graphicFrame macro="">
      <xdr:nvGraphicFramePr>
        <xdr:cNvPr id="2" name="Graphique 1">
          <a:extLst>
            <a:ext uri="{FF2B5EF4-FFF2-40B4-BE49-F238E27FC236}">
              <a16:creationId xmlns:a16="http://schemas.microsoft.com/office/drawing/2014/main" id="{E8C2D407-398C-473F-8E2E-D0079E20F7F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717550</xdr:colOff>
      <xdr:row>12</xdr:row>
      <xdr:rowOff>0</xdr:rowOff>
    </xdr:from>
    <xdr:to>
      <xdr:col>8</xdr:col>
      <xdr:colOff>762000</xdr:colOff>
      <xdr:row>20</xdr:row>
      <xdr:rowOff>115000</xdr:rowOff>
    </xdr:to>
    <xdr:graphicFrame macro="">
      <xdr:nvGraphicFramePr>
        <xdr:cNvPr id="3" name="Graphique 1">
          <a:extLst>
            <a:ext uri="{FF2B5EF4-FFF2-40B4-BE49-F238E27FC236}">
              <a16:creationId xmlns:a16="http://schemas.microsoft.com/office/drawing/2014/main" id="{165C0A9B-3DB5-4E0F-ACF6-8CEA3EE6085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40005</xdr:colOff>
      <xdr:row>23</xdr:row>
      <xdr:rowOff>79375</xdr:rowOff>
    </xdr:from>
    <xdr:to>
      <xdr:col>8</xdr:col>
      <xdr:colOff>799605</xdr:colOff>
      <xdr:row>31</xdr:row>
      <xdr:rowOff>118175</xdr:rowOff>
    </xdr:to>
    <xdr:graphicFrame macro="">
      <xdr:nvGraphicFramePr>
        <xdr:cNvPr id="4" name="Graphique 1">
          <a:extLst>
            <a:ext uri="{FF2B5EF4-FFF2-40B4-BE49-F238E27FC236}">
              <a16:creationId xmlns:a16="http://schemas.microsoft.com/office/drawing/2014/main" id="{1EB65437-B0CA-4510-9BB3-9D8EFF8B4B0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4</xdr:col>
      <xdr:colOff>34290</xdr:colOff>
      <xdr:row>34</xdr:row>
      <xdr:rowOff>90804</xdr:rowOff>
    </xdr:from>
    <xdr:to>
      <xdr:col>8</xdr:col>
      <xdr:colOff>793890</xdr:colOff>
      <xdr:row>42</xdr:row>
      <xdr:rowOff>129604</xdr:rowOff>
    </xdr:to>
    <xdr:graphicFrame macro="">
      <xdr:nvGraphicFramePr>
        <xdr:cNvPr id="5" name="Graphique 1">
          <a:extLst>
            <a:ext uri="{FF2B5EF4-FFF2-40B4-BE49-F238E27FC236}">
              <a16:creationId xmlns:a16="http://schemas.microsoft.com/office/drawing/2014/main" id="{C0F17948-E236-452A-A53E-342467E8940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4</xdr:col>
      <xdr:colOff>116205</xdr:colOff>
      <xdr:row>44</xdr:row>
      <xdr:rowOff>58419</xdr:rowOff>
    </xdr:from>
    <xdr:to>
      <xdr:col>9</xdr:col>
      <xdr:colOff>75705</xdr:colOff>
      <xdr:row>52</xdr:row>
      <xdr:rowOff>97219</xdr:rowOff>
    </xdr:to>
    <xdr:graphicFrame macro="">
      <xdr:nvGraphicFramePr>
        <xdr:cNvPr id="6" name="Graphique 1">
          <a:extLst>
            <a:ext uri="{FF2B5EF4-FFF2-40B4-BE49-F238E27FC236}">
              <a16:creationId xmlns:a16="http://schemas.microsoft.com/office/drawing/2014/main" id="{EA58E851-D9F9-4995-8270-099449F9326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4</xdr:col>
      <xdr:colOff>62865</xdr:colOff>
      <xdr:row>54</xdr:row>
      <xdr:rowOff>101600</xdr:rowOff>
    </xdr:from>
    <xdr:to>
      <xdr:col>9</xdr:col>
      <xdr:colOff>22365</xdr:colOff>
      <xdr:row>62</xdr:row>
      <xdr:rowOff>140400</xdr:rowOff>
    </xdr:to>
    <xdr:graphicFrame macro="">
      <xdr:nvGraphicFramePr>
        <xdr:cNvPr id="7" name="Graphique 1">
          <a:extLst>
            <a:ext uri="{FF2B5EF4-FFF2-40B4-BE49-F238E27FC236}">
              <a16:creationId xmlns:a16="http://schemas.microsoft.com/office/drawing/2014/main" id="{E77A60E9-C55B-4BCA-B7B1-18C6DB9452E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18.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19.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20.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21.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22.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23.xml><?xml version="1.0" encoding="utf-8"?>
<xdr:wsDr xmlns:xdr="http://schemas.openxmlformats.org/drawingml/2006/spreadsheetDrawing" xmlns:a="http://schemas.openxmlformats.org/drawingml/2006/main">
  <xdr:twoCellAnchor>
    <xdr:from>
      <xdr:col>3</xdr:col>
      <xdr:colOff>771525</xdr:colOff>
      <xdr:row>0</xdr:row>
      <xdr:rowOff>0</xdr:rowOff>
    </xdr:from>
    <xdr:to>
      <xdr:col>9</xdr:col>
      <xdr:colOff>290925</xdr:colOff>
      <xdr:row>8</xdr:row>
      <xdr:rowOff>146800</xdr:rowOff>
    </xdr:to>
    <xdr:graphicFrame macro="">
      <xdr:nvGraphicFramePr>
        <xdr:cNvPr id="2" name="Graphique 1">
          <a:extLst>
            <a:ext uri="{FF2B5EF4-FFF2-40B4-BE49-F238E27FC236}">
              <a16:creationId xmlns:a16="http://schemas.microsoft.com/office/drawing/2014/main" id="{99A93A9E-0568-4C52-8622-98A1F86DA44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488950</xdr:colOff>
      <xdr:row>10</xdr:row>
      <xdr:rowOff>177800</xdr:rowOff>
    </xdr:from>
    <xdr:to>
      <xdr:col>9</xdr:col>
      <xdr:colOff>336550</xdr:colOff>
      <xdr:row>20</xdr:row>
      <xdr:rowOff>158750</xdr:rowOff>
    </xdr:to>
    <xdr:graphicFrame macro="">
      <xdr:nvGraphicFramePr>
        <xdr:cNvPr id="3" name="Graphique 2">
          <a:extLst>
            <a:ext uri="{FF2B5EF4-FFF2-40B4-BE49-F238E27FC236}">
              <a16:creationId xmlns:a16="http://schemas.microsoft.com/office/drawing/2014/main" id="{CFA95C66-BC19-42D4-A64B-C59AEF8B689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xdr:col>
      <xdr:colOff>781049</xdr:colOff>
      <xdr:row>21</xdr:row>
      <xdr:rowOff>136524</xdr:rowOff>
    </xdr:from>
    <xdr:to>
      <xdr:col>9</xdr:col>
      <xdr:colOff>300449</xdr:colOff>
      <xdr:row>30</xdr:row>
      <xdr:rowOff>92824</xdr:rowOff>
    </xdr:to>
    <xdr:graphicFrame macro="">
      <xdr:nvGraphicFramePr>
        <xdr:cNvPr id="4" name="Graphique 3">
          <a:extLst>
            <a:ext uri="{FF2B5EF4-FFF2-40B4-BE49-F238E27FC236}">
              <a16:creationId xmlns:a16="http://schemas.microsoft.com/office/drawing/2014/main" id="{0B507B44-FF16-4A18-9665-4352A190D3B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3</xdr:col>
      <xdr:colOff>781050</xdr:colOff>
      <xdr:row>31</xdr:row>
      <xdr:rowOff>85724</xdr:rowOff>
    </xdr:from>
    <xdr:to>
      <xdr:col>9</xdr:col>
      <xdr:colOff>323850</xdr:colOff>
      <xdr:row>40</xdr:row>
      <xdr:rowOff>133350</xdr:rowOff>
    </xdr:to>
    <xdr:graphicFrame macro="">
      <xdr:nvGraphicFramePr>
        <xdr:cNvPr id="5" name="Graphique 4">
          <a:extLst>
            <a:ext uri="{FF2B5EF4-FFF2-40B4-BE49-F238E27FC236}">
              <a16:creationId xmlns:a16="http://schemas.microsoft.com/office/drawing/2014/main" id="{000E6F92-5082-4870-BC4E-B1EC0606F4D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3</xdr:col>
      <xdr:colOff>772160</xdr:colOff>
      <xdr:row>41</xdr:row>
      <xdr:rowOff>164465</xdr:rowOff>
    </xdr:from>
    <xdr:to>
      <xdr:col>9</xdr:col>
      <xdr:colOff>291560</xdr:colOff>
      <xdr:row>50</xdr:row>
      <xdr:rowOff>120765</xdr:rowOff>
    </xdr:to>
    <xdr:graphicFrame macro="">
      <xdr:nvGraphicFramePr>
        <xdr:cNvPr id="6" name="Graphique 5">
          <a:extLst>
            <a:ext uri="{FF2B5EF4-FFF2-40B4-BE49-F238E27FC236}">
              <a16:creationId xmlns:a16="http://schemas.microsoft.com/office/drawing/2014/main" id="{07699F1D-413C-4EEB-A2FD-296F5658FB9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xdr:col>
      <xdr:colOff>621030</xdr:colOff>
      <xdr:row>63</xdr:row>
      <xdr:rowOff>45720</xdr:rowOff>
    </xdr:from>
    <xdr:to>
      <xdr:col>9</xdr:col>
      <xdr:colOff>535304</xdr:colOff>
      <xdr:row>71</xdr:row>
      <xdr:rowOff>87312</xdr:rowOff>
    </xdr:to>
    <xdr:graphicFrame macro="">
      <xdr:nvGraphicFramePr>
        <xdr:cNvPr id="8" name="Graphique 7">
          <a:extLst>
            <a:ext uri="{FF2B5EF4-FFF2-40B4-BE49-F238E27FC236}">
              <a16:creationId xmlns:a16="http://schemas.microsoft.com/office/drawing/2014/main" id="{0F37F852-8613-47D4-A263-E52E8B5BEAC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3</xdr:col>
      <xdr:colOff>673100</xdr:colOff>
      <xdr:row>75</xdr:row>
      <xdr:rowOff>171450</xdr:rowOff>
    </xdr:from>
    <xdr:to>
      <xdr:col>9</xdr:col>
      <xdr:colOff>192500</xdr:colOff>
      <xdr:row>84</xdr:row>
      <xdr:rowOff>127750</xdr:rowOff>
    </xdr:to>
    <xdr:graphicFrame macro="">
      <xdr:nvGraphicFramePr>
        <xdr:cNvPr id="9" name="Graphique 8">
          <a:extLst>
            <a:ext uri="{FF2B5EF4-FFF2-40B4-BE49-F238E27FC236}">
              <a16:creationId xmlns:a16="http://schemas.microsoft.com/office/drawing/2014/main" id="{284D7D08-84E9-4332-B0B4-6040A480287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3</xdr:col>
      <xdr:colOff>784860</xdr:colOff>
      <xdr:row>87</xdr:row>
      <xdr:rowOff>163195</xdr:rowOff>
    </xdr:from>
    <xdr:to>
      <xdr:col>9</xdr:col>
      <xdr:colOff>304260</xdr:colOff>
      <xdr:row>96</xdr:row>
      <xdr:rowOff>119495</xdr:rowOff>
    </xdr:to>
    <xdr:graphicFrame macro="">
      <xdr:nvGraphicFramePr>
        <xdr:cNvPr id="10" name="Graphique 9">
          <a:extLst>
            <a:ext uri="{FF2B5EF4-FFF2-40B4-BE49-F238E27FC236}">
              <a16:creationId xmlns:a16="http://schemas.microsoft.com/office/drawing/2014/main" id="{C15C7026-C122-4C81-95C3-BC952A9E089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3</xdr:col>
      <xdr:colOff>793115</xdr:colOff>
      <xdr:row>99</xdr:row>
      <xdr:rowOff>152400</xdr:rowOff>
    </xdr:from>
    <xdr:to>
      <xdr:col>9</xdr:col>
      <xdr:colOff>312515</xdr:colOff>
      <xdr:row>108</xdr:row>
      <xdr:rowOff>108700</xdr:rowOff>
    </xdr:to>
    <xdr:graphicFrame macro="">
      <xdr:nvGraphicFramePr>
        <xdr:cNvPr id="11" name="Graphique 10">
          <a:extLst>
            <a:ext uri="{FF2B5EF4-FFF2-40B4-BE49-F238E27FC236}">
              <a16:creationId xmlns:a16="http://schemas.microsoft.com/office/drawing/2014/main" id="{473B7400-558C-4C52-97D8-F748B83EDD2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3</xdr:col>
      <xdr:colOff>760094</xdr:colOff>
      <xdr:row>113</xdr:row>
      <xdr:rowOff>6985</xdr:rowOff>
    </xdr:from>
    <xdr:to>
      <xdr:col>9</xdr:col>
      <xdr:colOff>279494</xdr:colOff>
      <xdr:row>120</xdr:row>
      <xdr:rowOff>50800</xdr:rowOff>
    </xdr:to>
    <xdr:graphicFrame macro="">
      <xdr:nvGraphicFramePr>
        <xdr:cNvPr id="12" name="Graphique 11">
          <a:extLst>
            <a:ext uri="{FF2B5EF4-FFF2-40B4-BE49-F238E27FC236}">
              <a16:creationId xmlns:a16="http://schemas.microsoft.com/office/drawing/2014/main" id="{0A5F6960-6B7C-49EC-8042-9F42C9BB074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wsDr>
</file>

<file path=xl/drawings/drawing24.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25.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26.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27.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28.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29.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30.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31.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32.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drawings/drawing33.xml><?xml version="1.0" encoding="utf-8"?>
<c:userShapes xmlns:c="http://schemas.openxmlformats.org/drawingml/2006/chart">
  <cdr:relSizeAnchor xmlns:cdr="http://schemas.openxmlformats.org/drawingml/2006/chartDrawing">
    <cdr:from>
      <cdr:x>0.19174</cdr:x>
      <cdr:y>0.78851</cdr:y>
    </cdr:from>
    <cdr:to>
      <cdr:x>0.2038</cdr:x>
      <cdr:y>0.85081</cdr:y>
    </cdr:to>
    <cdr:sp macro="" textlink="">
      <cdr:nvSpPr>
        <cdr:cNvPr id="271361" name="Text Box 1"/>
        <cdr:cNvSpPr txBox="1">
          <a:spLocks xmlns:a="http://schemas.openxmlformats.org/drawingml/2006/main" noChangeArrowheads="1"/>
        </cdr:cNvSpPr>
      </cdr:nvSpPr>
      <cdr:spPr bwMode="auto">
        <a:xfrm xmlns:a="http://schemas.openxmlformats.org/drawingml/2006/main">
          <a:off x="1210345" y="1813220"/>
          <a:ext cx="75959" cy="143018"/>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a:lstStyle xmlns:a="http://schemas.openxmlformats.org/drawingml/2006/main"/>
        <a:p xmlns:a="http://schemas.openxmlformats.org/drawingml/2006/main">
          <a:endParaRPr lang="fr-FR"/>
        </a:p>
      </cdr:txBody>
    </cdr:sp>
  </cdr:relSizeAnchor>
</c:userShapes>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BA082F-96DB-4460-B5A1-5D8E09B3628B}">
  <sheetPr>
    <tabColor theme="9"/>
    <pageSetUpPr fitToPage="1"/>
  </sheetPr>
  <dimension ref="A1:N134"/>
  <sheetViews>
    <sheetView zoomScaleNormal="100" workbookViewId="0">
      <pane xSplit="1" ySplit="1" topLeftCell="B40" activePane="bottomRight" state="frozen"/>
      <selection activeCell="B36" sqref="B36"/>
      <selection pane="topRight" activeCell="B36" sqref="B36"/>
      <selection pane="bottomLeft" activeCell="B36" sqref="B36"/>
      <selection pane="bottomRight" activeCell="B39" sqref="B39:B41"/>
    </sheetView>
  </sheetViews>
  <sheetFormatPr baseColWidth="10" defaultColWidth="11.453125" defaultRowHeight="14.5" x14ac:dyDescent="0.35"/>
  <cols>
    <col min="1" max="1" width="51.54296875" customWidth="1"/>
    <col min="2" max="2" width="15.81640625" customWidth="1"/>
    <col min="6" max="6" width="11.7265625" customWidth="1"/>
  </cols>
  <sheetData>
    <row r="1" spans="1:8" x14ac:dyDescent="0.35">
      <c r="A1" s="1" t="s">
        <v>0</v>
      </c>
      <c r="B1" s="81">
        <v>2024</v>
      </c>
      <c r="C1" s="97">
        <v>2023</v>
      </c>
      <c r="D1" s="97">
        <v>2022</v>
      </c>
      <c r="E1" s="97">
        <v>2021</v>
      </c>
      <c r="F1" s="97">
        <v>2020</v>
      </c>
      <c r="G1" s="97">
        <v>2019</v>
      </c>
    </row>
    <row r="2" spans="1:8" x14ac:dyDescent="0.35">
      <c r="A2" s="2" t="s">
        <v>1</v>
      </c>
      <c r="B2" s="165">
        <v>27193</v>
      </c>
      <c r="C2" s="166">
        <v>28343</v>
      </c>
      <c r="D2" s="166">
        <v>28590</v>
      </c>
      <c r="E2" s="166">
        <v>23795</v>
      </c>
      <c r="F2" s="166">
        <v>20469</v>
      </c>
      <c r="G2" s="166">
        <v>24135</v>
      </c>
    </row>
    <row r="3" spans="1:8" x14ac:dyDescent="0.35">
      <c r="A3" s="3" t="s">
        <v>2</v>
      </c>
      <c r="B3" s="100">
        <v>-4.0574392266167991E-2</v>
      </c>
      <c r="C3" s="101">
        <v>-8.9999999999999993E-3</v>
      </c>
      <c r="D3" s="101">
        <v>0.20151292288295863</v>
      </c>
      <c r="E3" s="101">
        <v>0.16300000000000001</v>
      </c>
      <c r="F3" s="101">
        <v>-0.152</v>
      </c>
      <c r="G3" s="101">
        <v>9.6000000000000002E-2</v>
      </c>
    </row>
    <row r="4" spans="1:8" x14ac:dyDescent="0.35">
      <c r="A4" s="2" t="s">
        <v>3</v>
      </c>
      <c r="B4" s="165">
        <v>7622</v>
      </c>
      <c r="C4" s="166">
        <v>7401</v>
      </c>
      <c r="D4" s="166">
        <v>6950</v>
      </c>
      <c r="E4" s="166">
        <v>6445</v>
      </c>
      <c r="F4" s="166">
        <v>5996</v>
      </c>
      <c r="G4" s="166">
        <v>6365</v>
      </c>
    </row>
    <row r="5" spans="1:8" x14ac:dyDescent="0.35">
      <c r="A5" s="2" t="s">
        <v>4</v>
      </c>
      <c r="B5" s="104">
        <v>0.28029272239179198</v>
      </c>
      <c r="C5" s="105">
        <v>0.26112267579296478</v>
      </c>
      <c r="D5" s="105">
        <v>0.24309199020636585</v>
      </c>
      <c r="E5" s="105">
        <v>0.27100000000000002</v>
      </c>
      <c r="F5" s="105">
        <v>0.29299999999999998</v>
      </c>
      <c r="G5" s="105">
        <v>0.26400000000000001</v>
      </c>
      <c r="H5" s="5"/>
    </row>
    <row r="6" spans="1:8" x14ac:dyDescent="0.35">
      <c r="A6" s="3" t="s">
        <v>5</v>
      </c>
      <c r="B6" s="167">
        <v>123500</v>
      </c>
      <c r="C6" s="168">
        <v>125000</v>
      </c>
      <c r="D6" s="168">
        <v>124900</v>
      </c>
      <c r="E6" s="168">
        <v>118400</v>
      </c>
      <c r="F6" s="168">
        <v>117500</v>
      </c>
      <c r="G6" s="168">
        <v>121300</v>
      </c>
    </row>
    <row r="7" spans="1:8" x14ac:dyDescent="0.35">
      <c r="A7" s="2" t="s">
        <v>6</v>
      </c>
      <c r="B7" s="98">
        <v>786</v>
      </c>
      <c r="C7" s="99">
        <v>756</v>
      </c>
      <c r="D7" s="99">
        <v>698</v>
      </c>
      <c r="E7" s="99">
        <v>682</v>
      </c>
      <c r="F7" s="99">
        <v>646</v>
      </c>
      <c r="G7" s="99">
        <v>687</v>
      </c>
    </row>
    <row r="8" spans="1:8" x14ac:dyDescent="0.35">
      <c r="A8" s="6" t="s">
        <v>4</v>
      </c>
      <c r="B8" s="106">
        <v>2.8904497480969366E-2</v>
      </c>
      <c r="C8" s="107">
        <v>2.7E-2</v>
      </c>
      <c r="D8" s="107">
        <v>2.4414130814970299E-2</v>
      </c>
      <c r="E8" s="107">
        <v>2.9000000000000001E-2</v>
      </c>
      <c r="F8" s="107">
        <v>3.2000000000000001E-2</v>
      </c>
      <c r="G8" s="107">
        <v>2.8000000000000001E-2</v>
      </c>
    </row>
    <row r="9" spans="1:8" x14ac:dyDescent="0.35">
      <c r="A9" s="7" t="s">
        <v>7</v>
      </c>
      <c r="B9" s="169">
        <v>5361.0312584701696</v>
      </c>
      <c r="C9" s="170">
        <v>5489</v>
      </c>
      <c r="D9" s="170">
        <v>5262</v>
      </c>
      <c r="E9" s="170">
        <v>4700</v>
      </c>
      <c r="F9" s="170">
        <v>3631</v>
      </c>
      <c r="G9" s="170">
        <v>4763</v>
      </c>
    </row>
    <row r="10" spans="1:8" x14ac:dyDescent="0.35">
      <c r="A10" s="2" t="s">
        <v>8</v>
      </c>
      <c r="B10" s="165">
        <v>3378</v>
      </c>
      <c r="C10" s="166">
        <v>3572</v>
      </c>
      <c r="D10" s="166">
        <v>3396</v>
      </c>
      <c r="E10" s="166">
        <v>2966</v>
      </c>
      <c r="F10" s="166">
        <v>1878</v>
      </c>
      <c r="G10" s="166">
        <v>3009</v>
      </c>
    </row>
    <row r="11" spans="1:8" x14ac:dyDescent="0.35">
      <c r="A11" s="2" t="s">
        <v>9</v>
      </c>
      <c r="B11" s="104">
        <v>0.12422314566248667</v>
      </c>
      <c r="C11" s="105">
        <v>0.126</v>
      </c>
      <c r="D11" s="105">
        <v>0.11878279118572928</v>
      </c>
      <c r="E11" s="105">
        <v>0.125</v>
      </c>
      <c r="F11" s="105">
        <v>9.1999999999999998E-2</v>
      </c>
      <c r="G11" s="105">
        <v>0.125</v>
      </c>
    </row>
    <row r="12" spans="1:8" x14ac:dyDescent="0.35">
      <c r="A12" s="2" t="s">
        <v>10</v>
      </c>
      <c r="B12" s="165">
        <v>2631</v>
      </c>
      <c r="C12" s="166">
        <v>2652</v>
      </c>
      <c r="D12" s="166">
        <v>3021</v>
      </c>
      <c r="E12" s="166">
        <v>2777</v>
      </c>
      <c r="F12" s="166">
        <v>1403</v>
      </c>
      <c r="G12" s="166">
        <v>2691</v>
      </c>
    </row>
    <row r="13" spans="1:8" x14ac:dyDescent="0.35">
      <c r="A13" s="3" t="s">
        <v>11</v>
      </c>
      <c r="B13" s="108">
        <v>9.6752840804618837E-2</v>
      </c>
      <c r="C13" s="109">
        <v>9.4E-2</v>
      </c>
      <c r="D13" s="109">
        <v>0.10566631689401888</v>
      </c>
      <c r="E13" s="109">
        <v>0.11700000000000001</v>
      </c>
      <c r="F13" s="109">
        <v>6.9000000000000006E-2</v>
      </c>
      <c r="G13" s="109">
        <v>0.111</v>
      </c>
    </row>
    <row r="14" spans="1:8" x14ac:dyDescent="0.35">
      <c r="A14" s="2" t="s">
        <v>12</v>
      </c>
      <c r="B14" s="102">
        <v>77</v>
      </c>
      <c r="C14" s="103">
        <v>198</v>
      </c>
      <c r="D14" s="103">
        <v>239</v>
      </c>
      <c r="E14" s="103">
        <v>192</v>
      </c>
      <c r="F14" s="103">
        <v>242</v>
      </c>
      <c r="G14" s="103">
        <v>330</v>
      </c>
    </row>
    <row r="15" spans="1:8" x14ac:dyDescent="0.35">
      <c r="A15" s="2" t="s">
        <v>13</v>
      </c>
      <c r="B15" s="98">
        <v>19</v>
      </c>
      <c r="C15" s="99">
        <v>2</v>
      </c>
      <c r="D15" s="99">
        <v>-22</v>
      </c>
      <c r="E15" s="99">
        <v>-4</v>
      </c>
      <c r="F15" s="103">
        <v>-14</v>
      </c>
      <c r="G15" s="103">
        <v>-5</v>
      </c>
    </row>
    <row r="16" spans="1:8" x14ac:dyDescent="0.35">
      <c r="A16" s="2" t="s">
        <v>14</v>
      </c>
      <c r="B16" s="171">
        <v>2445</v>
      </c>
      <c r="C16" s="172">
        <v>2490</v>
      </c>
      <c r="D16" s="172">
        <v>2656</v>
      </c>
      <c r="E16" s="172">
        <v>2471</v>
      </c>
      <c r="F16" s="172">
        <v>979</v>
      </c>
      <c r="G16" s="172">
        <v>2236</v>
      </c>
    </row>
    <row r="17" spans="1:14" x14ac:dyDescent="0.35">
      <c r="A17" s="2" t="s">
        <v>15</v>
      </c>
      <c r="B17" s="110">
        <v>555</v>
      </c>
      <c r="C17" s="111">
        <v>507</v>
      </c>
      <c r="D17" s="111">
        <v>647</v>
      </c>
      <c r="E17" s="111">
        <v>626</v>
      </c>
      <c r="F17" s="111">
        <v>354</v>
      </c>
      <c r="G17" s="111">
        <v>506</v>
      </c>
    </row>
    <row r="18" spans="1:14" x14ac:dyDescent="0.35">
      <c r="A18" s="3" t="s">
        <v>16</v>
      </c>
      <c r="B18" s="108">
        <v>0.22699386503067484</v>
      </c>
      <c r="C18" s="109">
        <v>0.20361445783132531</v>
      </c>
      <c r="D18" s="109">
        <v>0.24359939759036145</v>
      </c>
      <c r="E18" s="109">
        <v>0.253</v>
      </c>
      <c r="F18" s="109">
        <v>0.36199999999999999</v>
      </c>
      <c r="G18" s="109">
        <v>0.22600000000000001</v>
      </c>
    </row>
    <row r="19" spans="1:14" x14ac:dyDescent="0.35">
      <c r="A19" s="2" t="s">
        <v>17</v>
      </c>
      <c r="B19" s="165">
        <v>1890</v>
      </c>
      <c r="C19" s="166">
        <v>1983</v>
      </c>
      <c r="D19" s="166">
        <v>2009</v>
      </c>
      <c r="E19" s="166">
        <v>1845</v>
      </c>
      <c r="F19" s="166">
        <v>625</v>
      </c>
      <c r="G19" s="166">
        <v>1730</v>
      </c>
    </row>
    <row r="20" spans="1:14" x14ac:dyDescent="0.35">
      <c r="A20" s="2" t="s">
        <v>4</v>
      </c>
      <c r="B20" s="104">
        <v>6.9503180965689693E-2</v>
      </c>
      <c r="C20" s="105">
        <v>6.9964365098966239E-2</v>
      </c>
      <c r="D20" s="105">
        <v>7.026932493878979E-2</v>
      </c>
      <c r="E20" s="105">
        <v>7.8E-2</v>
      </c>
      <c r="F20" s="105">
        <v>3.1E-2</v>
      </c>
      <c r="G20" s="105">
        <v>7.1999999999999995E-2</v>
      </c>
    </row>
    <row r="21" spans="1:14" x14ac:dyDescent="0.35">
      <c r="A21" s="6" t="s">
        <v>18</v>
      </c>
      <c r="B21" s="112">
        <v>961</v>
      </c>
      <c r="C21" s="113">
        <v>893</v>
      </c>
      <c r="D21" s="113">
        <v>803</v>
      </c>
      <c r="E21" s="113">
        <v>410</v>
      </c>
      <c r="F21" s="113">
        <v>357</v>
      </c>
      <c r="G21" s="113">
        <v>666</v>
      </c>
    </row>
    <row r="22" spans="1:14" x14ac:dyDescent="0.35">
      <c r="A22" s="9" t="s">
        <v>19</v>
      </c>
      <c r="B22" s="165">
        <v>4336</v>
      </c>
      <c r="C22" s="166">
        <v>5287</v>
      </c>
      <c r="D22" s="166">
        <v>1931</v>
      </c>
      <c r="E22" s="166">
        <v>2906</v>
      </c>
      <c r="F22" s="166">
        <v>3366</v>
      </c>
      <c r="G22" s="166">
        <v>3321</v>
      </c>
    </row>
    <row r="23" spans="1:14" x14ac:dyDescent="0.35">
      <c r="A23" s="3" t="s">
        <v>4</v>
      </c>
      <c r="B23" s="108">
        <v>0.15882878897032948</v>
      </c>
      <c r="C23" s="109">
        <v>0.1865363581836785</v>
      </c>
      <c r="D23" s="109">
        <v>6.7541098286114029E-2</v>
      </c>
      <c r="E23" s="109">
        <v>0.122</v>
      </c>
      <c r="F23" s="109">
        <v>0.16400000000000001</v>
      </c>
      <c r="G23" s="109">
        <v>0.13800000000000001</v>
      </c>
    </row>
    <row r="24" spans="1:14" x14ac:dyDescent="0.35">
      <c r="A24" s="10" t="s">
        <v>20</v>
      </c>
      <c r="B24" s="173">
        <v>2182</v>
      </c>
      <c r="C24" s="174">
        <v>2236</v>
      </c>
      <c r="D24" s="174">
        <v>2141</v>
      </c>
      <c r="E24" s="174">
        <v>1705</v>
      </c>
      <c r="F24" s="174">
        <v>1221</v>
      </c>
      <c r="G24" s="174">
        <v>1801</v>
      </c>
    </row>
    <row r="25" spans="1:14" x14ac:dyDescent="0.35">
      <c r="A25" s="6" t="s">
        <v>4</v>
      </c>
      <c r="B25" s="104">
        <v>8.024123855403964E-2</v>
      </c>
      <c r="C25" s="105">
        <v>7.8890731397523201E-2</v>
      </c>
      <c r="D25" s="114">
        <v>7.4886323889471848E-2</v>
      </c>
      <c r="E25" s="114">
        <v>7.1999999999999995E-2</v>
      </c>
      <c r="F25" s="114">
        <v>0.06</v>
      </c>
      <c r="G25" s="114">
        <v>7.4999999999999997E-2</v>
      </c>
    </row>
    <row r="26" spans="1:14" x14ac:dyDescent="0.35">
      <c r="A26" s="2" t="s">
        <v>21</v>
      </c>
      <c r="B26" s="175">
        <v>3112</v>
      </c>
      <c r="C26" s="176">
        <v>3280.8</v>
      </c>
      <c r="D26" s="172">
        <v>4320</v>
      </c>
      <c r="E26" s="172">
        <v>2789</v>
      </c>
      <c r="F26" s="172">
        <v>3531</v>
      </c>
      <c r="G26" s="172">
        <v>5184</v>
      </c>
    </row>
    <row r="27" spans="1:14" x14ac:dyDescent="0.35">
      <c r="A27" s="2" t="s">
        <v>22</v>
      </c>
      <c r="B27" s="171">
        <v>18634</v>
      </c>
      <c r="C27" s="172">
        <v>17958</v>
      </c>
      <c r="D27" s="172">
        <v>17116</v>
      </c>
      <c r="E27" s="172">
        <v>14971</v>
      </c>
      <c r="F27" s="172">
        <v>12631</v>
      </c>
      <c r="G27" s="172">
        <v>13229</v>
      </c>
      <c r="H27" s="8"/>
    </row>
    <row r="28" spans="1:14" x14ac:dyDescent="0.35">
      <c r="A28" s="2" t="s">
        <v>23</v>
      </c>
      <c r="B28" s="104">
        <v>0.16700654717183644</v>
      </c>
      <c r="C28" s="105">
        <v>0.18269295021717341</v>
      </c>
      <c r="D28" s="105">
        <v>0.25239541949053518</v>
      </c>
      <c r="E28" s="105">
        <v>0.186</v>
      </c>
      <c r="F28" s="105">
        <v>0.28000000000000003</v>
      </c>
      <c r="G28" s="105">
        <v>0.39200000000000002</v>
      </c>
    </row>
    <row r="29" spans="1:14" x14ac:dyDescent="0.35">
      <c r="A29" s="2" t="s">
        <v>24</v>
      </c>
      <c r="B29" s="115">
        <v>0.58048533014673076</v>
      </c>
      <c r="C29" s="116">
        <v>0.59770449990890873</v>
      </c>
      <c r="D29" s="116">
        <v>0.82098061573546177</v>
      </c>
      <c r="E29" s="116">
        <v>0.59</v>
      </c>
      <c r="F29" s="116">
        <v>0.97</v>
      </c>
      <c r="G29" s="116">
        <v>1.0900000000000001</v>
      </c>
    </row>
    <row r="30" spans="1:14" ht="23.5" x14ac:dyDescent="0.55000000000000004">
      <c r="A30" s="6" t="s">
        <v>25</v>
      </c>
      <c r="B30" s="117">
        <v>43.756476683937834</v>
      </c>
      <c r="C30" s="118">
        <v>20.840140023337224</v>
      </c>
      <c r="D30" s="118">
        <v>11.488497970230043</v>
      </c>
      <c r="E30" s="118">
        <v>13.7</v>
      </c>
      <c r="F30" s="118">
        <v>7.9</v>
      </c>
      <c r="G30" s="118">
        <v>10.1</v>
      </c>
      <c r="L30" s="11"/>
      <c r="M30" s="11"/>
      <c r="N30" s="11"/>
    </row>
    <row r="31" spans="1:14" x14ac:dyDescent="0.35">
      <c r="A31" s="2" t="s">
        <v>26</v>
      </c>
      <c r="B31" s="171">
        <v>2225.4</v>
      </c>
      <c r="C31" s="172">
        <v>2342.7999999999997</v>
      </c>
      <c r="D31" s="172">
        <v>-180.3</v>
      </c>
      <c r="E31" s="172">
        <v>1357</v>
      </c>
      <c r="F31" s="166">
        <v>2004</v>
      </c>
      <c r="G31" s="166">
        <v>1142</v>
      </c>
    </row>
    <row r="32" spans="1:14" x14ac:dyDescent="0.35">
      <c r="A32" s="2" t="s">
        <v>27</v>
      </c>
      <c r="B32" s="104">
        <v>0.10330126803672934</v>
      </c>
      <c r="C32" s="105">
        <v>0.11307521240805155</v>
      </c>
      <c r="D32" s="105">
        <v>0.12522205254464425</v>
      </c>
      <c r="E32" s="105">
        <v>0.13368596478516048</v>
      </c>
      <c r="F32" s="105">
        <v>4.8337200309358085E-2</v>
      </c>
      <c r="G32" s="105">
        <v>0.13616686343959072</v>
      </c>
      <c r="I32" s="4"/>
    </row>
    <row r="33" spans="1:7" x14ac:dyDescent="0.35">
      <c r="A33" s="2" t="s">
        <v>28</v>
      </c>
      <c r="B33" s="104">
        <v>0.10534689946824101</v>
      </c>
      <c r="C33" s="105">
        <v>0.11352575935559657</v>
      </c>
      <c r="D33" s="105">
        <v>0.10534689946824101</v>
      </c>
      <c r="E33" s="105">
        <v>0.10299999999999999</v>
      </c>
      <c r="F33" s="105">
        <v>0.06</v>
      </c>
      <c r="G33" s="105">
        <v>0.1</v>
      </c>
    </row>
    <row r="34" spans="1:7" x14ac:dyDescent="0.35">
      <c r="A34" s="12" t="s">
        <v>29</v>
      </c>
      <c r="B34" s="119"/>
      <c r="C34" s="120"/>
      <c r="D34" s="121"/>
      <c r="E34" s="121"/>
      <c r="F34" s="121"/>
      <c r="G34" s="121"/>
    </row>
    <row r="35" spans="1:7" x14ac:dyDescent="0.35">
      <c r="A35" s="2" t="s">
        <v>30</v>
      </c>
      <c r="B35" s="122">
        <v>26.403219309928836</v>
      </c>
      <c r="C35" s="121">
        <v>25.117551413416425</v>
      </c>
      <c r="D35" s="121">
        <v>23.968047360906397</v>
      </c>
      <c r="E35" s="121">
        <v>20.9</v>
      </c>
      <c r="F35" s="121">
        <v>17.7</v>
      </c>
      <c r="G35" s="121">
        <v>18.524999999999999</v>
      </c>
    </row>
    <row r="36" spans="1:7" x14ac:dyDescent="0.35">
      <c r="A36" s="2" t="s">
        <v>31</v>
      </c>
      <c r="B36" s="123">
        <v>2.65</v>
      </c>
      <c r="C36" s="124">
        <v>2.77</v>
      </c>
      <c r="D36" s="124">
        <v>2.8061496650588742</v>
      </c>
      <c r="E36" s="124">
        <v>2.58</v>
      </c>
      <c r="F36" s="124">
        <v>0.88</v>
      </c>
      <c r="G36" s="124">
        <v>2.4224999999999999</v>
      </c>
    </row>
    <row r="37" spans="1:7" x14ac:dyDescent="0.35">
      <c r="A37" s="2" t="s">
        <v>32</v>
      </c>
      <c r="B37" s="123">
        <v>2.62</v>
      </c>
      <c r="C37" s="124">
        <v>2.75</v>
      </c>
      <c r="D37" s="124">
        <v>2.7870338096897873</v>
      </c>
      <c r="E37" s="124">
        <v>2.56</v>
      </c>
      <c r="F37" s="124">
        <v>3.51</v>
      </c>
      <c r="G37" s="124">
        <v>9.66</v>
      </c>
    </row>
    <row r="38" spans="1:7" x14ac:dyDescent="0.35">
      <c r="A38" s="6" t="s">
        <v>33</v>
      </c>
      <c r="B38" s="82">
        <v>12</v>
      </c>
      <c r="C38" s="83">
        <v>11.71841155234657</v>
      </c>
      <c r="D38" s="83">
        <v>9.2618010805402697</v>
      </c>
      <c r="E38" s="125">
        <v>13.968992248062015</v>
      </c>
      <c r="F38" s="125">
        <v>29.8</v>
      </c>
      <c r="G38" s="125">
        <v>11.3</v>
      </c>
    </row>
    <row r="39" spans="1:7" x14ac:dyDescent="0.35">
      <c r="A39" s="2" t="s">
        <v>34</v>
      </c>
      <c r="B39" s="198">
        <v>1.38</v>
      </c>
      <c r="C39" s="124">
        <v>1.35</v>
      </c>
      <c r="D39" s="126">
        <v>1.25</v>
      </c>
      <c r="E39" s="126">
        <v>1.125</v>
      </c>
      <c r="F39" s="124">
        <v>0.57499999999999996</v>
      </c>
      <c r="G39" s="126">
        <v>0.5</v>
      </c>
    </row>
    <row r="40" spans="1:7" x14ac:dyDescent="0.35">
      <c r="A40" s="2" t="s">
        <v>35</v>
      </c>
      <c r="B40" s="199">
        <v>0.52100000000000002</v>
      </c>
      <c r="C40" s="120">
        <v>0.4873646209386282</v>
      </c>
      <c r="D40" s="120">
        <v>0.44</v>
      </c>
      <c r="E40" s="120">
        <v>0.44</v>
      </c>
      <c r="F40" s="120">
        <v>0.65</v>
      </c>
      <c r="G40" s="120">
        <v>0.21</v>
      </c>
    </row>
    <row r="41" spans="1:7" x14ac:dyDescent="0.35">
      <c r="A41" s="2" t="s">
        <v>36</v>
      </c>
      <c r="B41" s="199">
        <v>4.2999999999999997E-2</v>
      </c>
      <c r="C41" s="105">
        <v>4.1589648798521256E-2</v>
      </c>
      <c r="D41" s="105">
        <v>4.8000000000000001E-2</v>
      </c>
      <c r="E41" s="105">
        <v>3.1E-2</v>
      </c>
      <c r="F41" s="105">
        <v>2.1999999999999999E-2</v>
      </c>
      <c r="G41" s="105">
        <v>1.7999999999999999E-2</v>
      </c>
    </row>
    <row r="42" spans="1:7" x14ac:dyDescent="0.35">
      <c r="C42" s="13"/>
      <c r="D42" s="13"/>
      <c r="E42" s="13"/>
      <c r="F42" s="13"/>
      <c r="G42" s="13"/>
    </row>
    <row r="45" spans="1:7" x14ac:dyDescent="0.35">
      <c r="A45" t="s">
        <v>37</v>
      </c>
    </row>
    <row r="46" spans="1:7" x14ac:dyDescent="0.35">
      <c r="A46" t="s">
        <v>38</v>
      </c>
    </row>
    <row r="47" spans="1:7" x14ac:dyDescent="0.35">
      <c r="A47" t="s">
        <v>39</v>
      </c>
    </row>
    <row r="48" spans="1:7" x14ac:dyDescent="0.35">
      <c r="A48" t="s">
        <v>40</v>
      </c>
    </row>
    <row r="49" spans="1:6" x14ac:dyDescent="0.35">
      <c r="A49" t="s">
        <v>41</v>
      </c>
    </row>
    <row r="50" spans="1:6" x14ac:dyDescent="0.35">
      <c r="A50" t="s">
        <v>42</v>
      </c>
    </row>
    <row r="51" spans="1:6" x14ac:dyDescent="0.35">
      <c r="A51" t="s">
        <v>43</v>
      </c>
    </row>
    <row r="52" spans="1:6" x14ac:dyDescent="0.35">
      <c r="A52" t="s">
        <v>44</v>
      </c>
    </row>
    <row r="53" spans="1:6" x14ac:dyDescent="0.35">
      <c r="A53" t="s">
        <v>45</v>
      </c>
    </row>
    <row r="54" spans="1:6" x14ac:dyDescent="0.35">
      <c r="A54" t="s">
        <v>46</v>
      </c>
    </row>
    <row r="55" spans="1:6" x14ac:dyDescent="0.35">
      <c r="A55" t="s">
        <v>47</v>
      </c>
    </row>
    <row r="56" spans="1:6" x14ac:dyDescent="0.35">
      <c r="A56" t="s">
        <v>48</v>
      </c>
    </row>
    <row r="63" spans="1:6" x14ac:dyDescent="0.35">
      <c r="A63" t="s">
        <v>49</v>
      </c>
      <c r="B63">
        <v>-130.4</v>
      </c>
      <c r="C63" s="14">
        <v>-11.6</v>
      </c>
      <c r="D63" s="14" t="s">
        <v>50</v>
      </c>
      <c r="E63" s="14"/>
    </row>
    <row r="64" spans="1:6" x14ac:dyDescent="0.35">
      <c r="A64" s="15" t="s">
        <v>51</v>
      </c>
      <c r="B64" s="15">
        <v>301.8</v>
      </c>
      <c r="C64" s="16">
        <v>307.2</v>
      </c>
      <c r="D64" s="16"/>
      <c r="E64" s="16"/>
      <c r="F64" s="15"/>
    </row>
    <row r="65" spans="1:14" x14ac:dyDescent="0.35">
      <c r="A65" s="17" t="s">
        <v>52</v>
      </c>
      <c r="B65" s="18">
        <f>B64+B63</f>
        <v>171.4</v>
      </c>
      <c r="C65" s="18">
        <f>C64+C63</f>
        <v>295.59999999999997</v>
      </c>
      <c r="D65" s="18"/>
      <c r="E65" s="18"/>
      <c r="F65" s="18"/>
    </row>
    <row r="66" spans="1:14" x14ac:dyDescent="0.35">
      <c r="N66">
        <f>210+125+39</f>
        <v>374</v>
      </c>
    </row>
    <row r="67" spans="1:14" x14ac:dyDescent="0.35">
      <c r="A67" t="s">
        <v>53</v>
      </c>
      <c r="B67" s="19">
        <v>714958226</v>
      </c>
      <c r="C67" s="19">
        <v>714117414</v>
      </c>
      <c r="D67" s="19"/>
      <c r="E67" s="19"/>
      <c r="F67" s="20"/>
    </row>
    <row r="68" spans="1:14" x14ac:dyDescent="0.35">
      <c r="A68" t="s">
        <v>54</v>
      </c>
      <c r="B68">
        <v>32.46</v>
      </c>
      <c r="C68">
        <v>25.99</v>
      </c>
      <c r="D68">
        <v>36.04</v>
      </c>
    </row>
    <row r="127" spans="1:2" x14ac:dyDescent="0.35">
      <c r="A127" s="21"/>
      <c r="B127" s="21"/>
    </row>
    <row r="130" spans="3:3" x14ac:dyDescent="0.35">
      <c r="C130" t="e">
        <f>VLOOKUP($A$127,'Chiffres clés'!$A:$G,MATCH(A130,'Chiffres clés'!$1:$1,0),0)</f>
        <v>#N/A</v>
      </c>
    </row>
    <row r="131" spans="3:3" x14ac:dyDescent="0.35">
      <c r="C131" t="e">
        <f>VLOOKUP($A$127,'Chiffres clés'!$A:$G,MATCH(A131,'Chiffres clés'!$1:$1,0),0)</f>
        <v>#N/A</v>
      </c>
    </row>
    <row r="132" spans="3:3" x14ac:dyDescent="0.35">
      <c r="C132" t="e">
        <f>VLOOKUP($A$127,'Chiffres clés'!$A:$G,MATCH(A132,'Chiffres clés'!$1:$1,0),0)</f>
        <v>#N/A</v>
      </c>
    </row>
    <row r="133" spans="3:3" x14ac:dyDescent="0.35">
      <c r="C133" t="e">
        <f>VLOOKUP($A$127,'Chiffres clés'!$A:$G,MATCH(A133,'Chiffres clés'!$1:$1,0),0)</f>
        <v>#N/A</v>
      </c>
    </row>
    <row r="134" spans="3:3" x14ac:dyDescent="0.35">
      <c r="C134" t="e">
        <f>VLOOKUP($A$127,'Chiffres clés'!$A:$G,MATCH(A134,'Chiffres clés'!$1:$1,0),0)</f>
        <v>#N/A</v>
      </c>
    </row>
  </sheetData>
  <pageMargins left="0.7" right="0.7" top="0.75" bottom="0.75" header="0.3" footer="0.3"/>
  <pageSetup paperSize="9" scale="7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661310-0803-43C9-9517-D3EDD978B4D2}">
  <sheetPr>
    <tabColor rgb="FF92D050"/>
  </sheetPr>
  <dimension ref="A1:F91"/>
  <sheetViews>
    <sheetView topLeftCell="A80" zoomScale="115" zoomScaleNormal="115" workbookViewId="0">
      <selection activeCell="B13" sqref="B13"/>
    </sheetView>
  </sheetViews>
  <sheetFormatPr baseColWidth="10" defaultColWidth="11.453125" defaultRowHeight="14.5" x14ac:dyDescent="0.35"/>
  <cols>
    <col min="1" max="1" width="18" customWidth="1"/>
    <col min="2" max="6" width="13.453125" style="85" customWidth="1"/>
  </cols>
  <sheetData>
    <row r="1" spans="1:6" x14ac:dyDescent="0.35">
      <c r="A1" s="1" t="s">
        <v>55</v>
      </c>
      <c r="B1" s="84"/>
      <c r="C1" s="84"/>
      <c r="D1" s="84"/>
      <c r="E1" s="84"/>
    </row>
    <row r="2" spans="1:6" x14ac:dyDescent="0.35">
      <c r="A2" t="s">
        <v>56</v>
      </c>
    </row>
    <row r="3" spans="1:6" ht="25" x14ac:dyDescent="0.35">
      <c r="B3" s="95" t="s">
        <v>118</v>
      </c>
      <c r="C3" s="95" t="s">
        <v>119</v>
      </c>
      <c r="D3" s="95" t="s">
        <v>57</v>
      </c>
      <c r="E3" s="95" t="s">
        <v>58</v>
      </c>
      <c r="F3" s="95" t="s">
        <v>59</v>
      </c>
    </row>
    <row r="4" spans="1:6" x14ac:dyDescent="0.35">
      <c r="A4" s="80">
        <v>2019</v>
      </c>
      <c r="B4" s="89">
        <v>100</v>
      </c>
      <c r="C4" s="89">
        <v>78.900000000000006</v>
      </c>
      <c r="D4" s="89">
        <v>195.1</v>
      </c>
      <c r="E4" s="146">
        <v>16.3</v>
      </c>
      <c r="F4" s="89">
        <v>30.2</v>
      </c>
    </row>
    <row r="5" spans="1:6" x14ac:dyDescent="0.35">
      <c r="A5" s="80">
        <v>2020</v>
      </c>
      <c r="B5" s="89">
        <v>78</v>
      </c>
      <c r="C5" s="89">
        <v>63</v>
      </c>
      <c r="D5" s="89">
        <v>176</v>
      </c>
      <c r="E5" s="146">
        <v>11</v>
      </c>
      <c r="F5" s="89">
        <v>25</v>
      </c>
    </row>
    <row r="6" spans="1:6" x14ac:dyDescent="0.35">
      <c r="A6" s="80">
        <v>2021</v>
      </c>
      <c r="B6" s="89">
        <v>75</v>
      </c>
      <c r="C6" s="89">
        <v>63</v>
      </c>
      <c r="D6" s="89">
        <v>181</v>
      </c>
      <c r="E6" s="146">
        <v>13</v>
      </c>
      <c r="F6" s="89">
        <v>30</v>
      </c>
    </row>
    <row r="7" spans="1:6" x14ac:dyDescent="0.35">
      <c r="A7" s="80">
        <v>2022</v>
      </c>
      <c r="B7" s="89">
        <v>74.568354999999997</v>
      </c>
      <c r="C7" s="89">
        <v>68.913792000000001</v>
      </c>
      <c r="D7" s="89">
        <v>190.819988</v>
      </c>
      <c r="E7" s="89">
        <v>14.23873</v>
      </c>
      <c r="F7" s="89">
        <v>35.607706</v>
      </c>
    </row>
    <row r="8" spans="1:6" x14ac:dyDescent="0.35">
      <c r="A8" s="80">
        <v>2023</v>
      </c>
      <c r="B8" s="145">
        <v>82.502224999999996</v>
      </c>
      <c r="C8" s="145">
        <v>75.277493000000007</v>
      </c>
      <c r="D8" s="145">
        <v>209.21021100000002</v>
      </c>
      <c r="E8" s="89">
        <v>14.623377</v>
      </c>
      <c r="F8" s="145">
        <v>36.597861999999999</v>
      </c>
    </row>
    <row r="9" spans="1:6" x14ac:dyDescent="0.35">
      <c r="A9" s="154">
        <v>2024</v>
      </c>
      <c r="B9" s="150">
        <v>76.358328</v>
      </c>
      <c r="C9" s="150">
        <v>74.042558999999997</v>
      </c>
      <c r="D9" s="150">
        <v>207.42209800000001</v>
      </c>
      <c r="E9" s="150">
        <v>14.800352999999999</v>
      </c>
      <c r="F9" s="150">
        <v>36.135067999999997</v>
      </c>
    </row>
    <row r="10" spans="1:6" x14ac:dyDescent="0.35">
      <c r="A10" s="147"/>
      <c r="B10" s="147"/>
      <c r="C10" s="147"/>
      <c r="D10" s="147"/>
      <c r="E10" s="148"/>
      <c r="F10" s="147"/>
    </row>
    <row r="11" spans="1:6" x14ac:dyDescent="0.35">
      <c r="A11" s="24" t="s">
        <v>120</v>
      </c>
    </row>
    <row r="12" spans="1:6" x14ac:dyDescent="0.35">
      <c r="A12" s="24" t="s">
        <v>121</v>
      </c>
    </row>
    <row r="13" spans="1:6" ht="17" customHeight="1" x14ac:dyDescent="0.35">
      <c r="A13" s="24" t="s">
        <v>60</v>
      </c>
      <c r="B13" s="24"/>
    </row>
    <row r="14" spans="1:6" ht="15" thickBot="1" x14ac:dyDescent="0.4"/>
    <row r="15" spans="1:6" x14ac:dyDescent="0.35">
      <c r="A15" s="1" t="s">
        <v>61</v>
      </c>
      <c r="B15" s="84"/>
      <c r="C15" s="84"/>
      <c r="D15" s="84"/>
      <c r="E15" s="84"/>
    </row>
    <row r="16" spans="1:6" x14ac:dyDescent="0.35">
      <c r="A16" t="s">
        <v>56</v>
      </c>
    </row>
    <row r="17" spans="1:6" ht="25" x14ac:dyDescent="0.35">
      <c r="B17" s="95" t="s">
        <v>118</v>
      </c>
      <c r="C17" s="95" t="s">
        <v>119</v>
      </c>
      <c r="D17" s="95" t="s">
        <v>57</v>
      </c>
      <c r="E17" s="95" t="s">
        <v>58</v>
      </c>
      <c r="F17" s="95" t="s">
        <v>59</v>
      </c>
    </row>
    <row r="18" spans="1:6" x14ac:dyDescent="0.35">
      <c r="A18" s="80">
        <v>2019</v>
      </c>
      <c r="B18" s="89">
        <v>373.6</v>
      </c>
      <c r="C18" s="89">
        <v>316.89999999999998</v>
      </c>
      <c r="D18" s="89">
        <v>282.3</v>
      </c>
      <c r="E18" s="146">
        <v>66.2</v>
      </c>
      <c r="F18" s="89">
        <v>103.9</v>
      </c>
    </row>
    <row r="19" spans="1:6" x14ac:dyDescent="0.35">
      <c r="A19" s="80">
        <v>2020</v>
      </c>
      <c r="B19" s="89">
        <v>340</v>
      </c>
      <c r="C19" s="89">
        <v>288</v>
      </c>
      <c r="D19" s="89">
        <v>266</v>
      </c>
      <c r="E19" s="146">
        <v>54</v>
      </c>
      <c r="F19" s="89">
        <v>91</v>
      </c>
    </row>
    <row r="20" spans="1:6" x14ac:dyDescent="0.35">
      <c r="A20" s="80">
        <v>2021</v>
      </c>
      <c r="B20" s="89">
        <v>382</v>
      </c>
      <c r="C20" s="89">
        <v>328</v>
      </c>
      <c r="D20" s="89">
        <v>277</v>
      </c>
      <c r="E20" s="146">
        <v>69</v>
      </c>
      <c r="F20" s="89">
        <v>110</v>
      </c>
    </row>
    <row r="21" spans="1:6" x14ac:dyDescent="0.35">
      <c r="A21" s="80">
        <v>2022</v>
      </c>
      <c r="B21" s="89">
        <v>384.51370200000002</v>
      </c>
      <c r="C21" s="89">
        <v>316.12529499999999</v>
      </c>
      <c r="D21" s="89">
        <v>265.91056500000002</v>
      </c>
      <c r="E21" s="89">
        <v>73.086287999999996</v>
      </c>
      <c r="F21" s="89">
        <v>110.95705100000001</v>
      </c>
    </row>
    <row r="22" spans="1:6" x14ac:dyDescent="0.35">
      <c r="A22" s="80">
        <v>2023</v>
      </c>
      <c r="B22" s="145">
        <v>370.72382700000003</v>
      </c>
      <c r="C22" s="145">
        <v>316.54772200000002</v>
      </c>
      <c r="D22" s="145">
        <v>311.83770600000003</v>
      </c>
      <c r="E22" s="89">
        <v>79.497652000000002</v>
      </c>
      <c r="F22" s="145">
        <v>113.582948</v>
      </c>
    </row>
    <row r="23" spans="1:6" x14ac:dyDescent="0.35">
      <c r="A23" s="154">
        <v>2024</v>
      </c>
      <c r="B23" s="150">
        <v>402.90230100000002</v>
      </c>
      <c r="C23" s="150">
        <v>323.31654300000002</v>
      </c>
      <c r="D23" s="150">
        <v>311.083459</v>
      </c>
      <c r="E23" s="150">
        <v>81.417400000000001</v>
      </c>
      <c r="F23" s="150">
        <v>117.135048</v>
      </c>
    </row>
    <row r="24" spans="1:6" x14ac:dyDescent="0.35">
      <c r="A24" s="149"/>
      <c r="C24" s="149"/>
      <c r="D24" s="149"/>
      <c r="E24" s="149"/>
      <c r="F24" s="149"/>
    </row>
    <row r="25" spans="1:6" x14ac:dyDescent="0.35">
      <c r="A25" s="24" t="s">
        <v>120</v>
      </c>
    </row>
    <row r="26" spans="1:6" x14ac:dyDescent="0.35">
      <c r="A26" s="24" t="s">
        <v>121</v>
      </c>
    </row>
    <row r="27" spans="1:6" x14ac:dyDescent="0.35">
      <c r="A27" s="24" t="s">
        <v>60</v>
      </c>
    </row>
    <row r="29" spans="1:6" ht="15" thickBot="1" x14ac:dyDescent="0.4"/>
    <row r="30" spans="1:6" x14ac:dyDescent="0.35">
      <c r="A30" s="1" t="s">
        <v>62</v>
      </c>
      <c r="B30" s="84"/>
      <c r="C30" s="84"/>
      <c r="D30" s="84"/>
      <c r="E30" s="84"/>
    </row>
    <row r="31" spans="1:6" x14ac:dyDescent="0.35">
      <c r="A31" t="s">
        <v>56</v>
      </c>
    </row>
    <row r="32" spans="1:6" ht="25" x14ac:dyDescent="0.35">
      <c r="B32" s="95" t="s">
        <v>118</v>
      </c>
      <c r="C32" s="95" t="s">
        <v>119</v>
      </c>
      <c r="D32" s="95" t="s">
        <v>57</v>
      </c>
      <c r="E32" s="95" t="s">
        <v>58</v>
      </c>
      <c r="F32" s="95" t="s">
        <v>59</v>
      </c>
    </row>
    <row r="33" spans="1:6" x14ac:dyDescent="0.35">
      <c r="A33" s="80">
        <v>2019</v>
      </c>
      <c r="B33" s="96">
        <v>6.7</v>
      </c>
      <c r="C33" s="96">
        <v>6.8999999999999995</v>
      </c>
      <c r="D33" s="96">
        <v>27.3</v>
      </c>
      <c r="E33" s="151">
        <v>1.9</v>
      </c>
      <c r="F33" s="96">
        <v>4.2</v>
      </c>
    </row>
    <row r="34" spans="1:6" x14ac:dyDescent="0.35">
      <c r="A34" s="80">
        <v>2020</v>
      </c>
      <c r="B34" s="96">
        <v>5.6</v>
      </c>
      <c r="C34" s="96">
        <v>4.9000000000000004</v>
      </c>
      <c r="D34" s="96">
        <v>37.299999999999997</v>
      </c>
      <c r="E34" s="151">
        <v>1.6</v>
      </c>
      <c r="F34" s="96">
        <v>2.2999999999999998</v>
      </c>
    </row>
    <row r="35" spans="1:6" x14ac:dyDescent="0.35">
      <c r="A35" s="80">
        <v>2021</v>
      </c>
      <c r="B35" s="96">
        <v>6.9</v>
      </c>
      <c r="C35" s="96">
        <v>6.1</v>
      </c>
      <c r="D35" s="96">
        <v>32.9</v>
      </c>
      <c r="E35" s="151">
        <v>2.1</v>
      </c>
      <c r="F35" s="96">
        <v>3.8</v>
      </c>
    </row>
    <row r="36" spans="1:6" x14ac:dyDescent="0.35">
      <c r="A36" s="80">
        <v>2022</v>
      </c>
      <c r="B36" s="96">
        <v>7.0675400000000002</v>
      </c>
      <c r="C36" s="96">
        <v>6.7364750000000004</v>
      </c>
      <c r="D36" s="96">
        <v>20.596373999999997</v>
      </c>
      <c r="E36" s="151">
        <v>2.5268470000000001</v>
      </c>
      <c r="F36" s="96">
        <v>5.276281</v>
      </c>
    </row>
    <row r="37" spans="1:6" x14ac:dyDescent="0.35">
      <c r="A37" s="80">
        <v>2023</v>
      </c>
      <c r="B37" s="96">
        <v>7.4250369999999997</v>
      </c>
      <c r="C37" s="96">
        <v>6.4443840000000003</v>
      </c>
      <c r="D37" s="96">
        <v>25.339897000000001</v>
      </c>
      <c r="E37" s="151">
        <v>1.9129430000000001</v>
      </c>
      <c r="F37" s="96">
        <v>5.8461689999999997</v>
      </c>
    </row>
    <row r="38" spans="1:6" x14ac:dyDescent="0.35">
      <c r="A38" s="154">
        <v>2024</v>
      </c>
      <c r="B38" s="152">
        <v>5.9187149999999997</v>
      </c>
      <c r="C38" s="152">
        <v>5.7490329999999998</v>
      </c>
      <c r="D38" s="152">
        <v>24.583629999999999</v>
      </c>
      <c r="E38" s="152">
        <v>2.3676569999999999</v>
      </c>
      <c r="F38" s="152">
        <v>6.0864929999999999</v>
      </c>
    </row>
    <row r="39" spans="1:6" x14ac:dyDescent="0.35">
      <c r="A39" s="24"/>
    </row>
    <row r="40" spans="1:6" x14ac:dyDescent="0.35">
      <c r="A40" s="24" t="s">
        <v>120</v>
      </c>
    </row>
    <row r="41" spans="1:6" x14ac:dyDescent="0.35">
      <c r="A41" s="24" t="s">
        <v>121</v>
      </c>
    </row>
    <row r="42" spans="1:6" x14ac:dyDescent="0.35">
      <c r="A42" s="24" t="s">
        <v>60</v>
      </c>
    </row>
    <row r="43" spans="1:6" x14ac:dyDescent="0.35">
      <c r="A43" s="24"/>
    </row>
    <row r="44" spans="1:6" ht="15" thickBot="1" x14ac:dyDescent="0.4"/>
    <row r="45" spans="1:6" x14ac:dyDescent="0.35">
      <c r="A45" s="1" t="s">
        <v>63</v>
      </c>
      <c r="B45" s="84"/>
      <c r="C45" s="84"/>
      <c r="D45" s="84"/>
      <c r="E45" s="84"/>
    </row>
    <row r="46" spans="1:6" x14ac:dyDescent="0.35">
      <c r="A46" t="s">
        <v>56</v>
      </c>
    </row>
    <row r="47" spans="1:6" ht="25" x14ac:dyDescent="0.35">
      <c r="B47" s="95" t="s">
        <v>118</v>
      </c>
      <c r="C47" s="95" t="s">
        <v>119</v>
      </c>
      <c r="D47" s="95" t="s">
        <v>57</v>
      </c>
      <c r="E47" s="95" t="s">
        <v>58</v>
      </c>
      <c r="F47" s="95" t="s">
        <v>59</v>
      </c>
    </row>
    <row r="48" spans="1:6" x14ac:dyDescent="0.35">
      <c r="A48" s="73">
        <v>2019</v>
      </c>
      <c r="B48" s="96">
        <v>24.3</v>
      </c>
      <c r="C48" s="96">
        <v>26.6</v>
      </c>
      <c r="D48" s="96">
        <v>80.5</v>
      </c>
      <c r="E48" s="146">
        <v>12.5</v>
      </c>
      <c r="F48" s="96">
        <v>31</v>
      </c>
    </row>
    <row r="49" spans="1:6" x14ac:dyDescent="0.35">
      <c r="A49" s="73">
        <v>2020</v>
      </c>
      <c r="B49" s="96">
        <v>23.7</v>
      </c>
      <c r="C49" s="96">
        <v>26.2</v>
      </c>
      <c r="D49" s="96">
        <v>68.400000000000006</v>
      </c>
      <c r="E49" s="146">
        <v>11.8</v>
      </c>
      <c r="F49" s="96">
        <v>25.6</v>
      </c>
    </row>
    <row r="50" spans="1:6" x14ac:dyDescent="0.35">
      <c r="A50" s="73">
        <v>2021</v>
      </c>
      <c r="B50" s="96">
        <v>26.6</v>
      </c>
      <c r="C50" s="96">
        <v>31.8</v>
      </c>
      <c r="D50" s="96">
        <v>66.3</v>
      </c>
      <c r="E50" s="146">
        <v>15.3</v>
      </c>
      <c r="F50" s="96">
        <v>27.6</v>
      </c>
    </row>
    <row r="51" spans="1:6" x14ac:dyDescent="0.35">
      <c r="A51" s="73">
        <v>2022</v>
      </c>
      <c r="B51" s="96">
        <v>27.528756999999999</v>
      </c>
      <c r="C51" s="96">
        <v>35.746597999999999</v>
      </c>
      <c r="D51" s="96">
        <v>60.756453</v>
      </c>
      <c r="E51" s="151">
        <v>15.511449000000001</v>
      </c>
      <c r="F51" s="96">
        <v>28.721267999999998</v>
      </c>
    </row>
    <row r="52" spans="1:6" x14ac:dyDescent="0.35">
      <c r="A52" s="73">
        <v>2023</v>
      </c>
      <c r="B52" s="96">
        <v>25.662023000000001</v>
      </c>
      <c r="C52" s="96">
        <v>30.796524999999999</v>
      </c>
      <c r="D52" s="96">
        <v>63.214308000000003</v>
      </c>
      <c r="E52" s="151">
        <v>16.493859</v>
      </c>
      <c r="F52" s="96">
        <v>28.858544999999999</v>
      </c>
    </row>
    <row r="53" spans="1:6" x14ac:dyDescent="0.35">
      <c r="A53" s="153">
        <v>2024</v>
      </c>
      <c r="B53" s="152">
        <v>25.601896</v>
      </c>
      <c r="C53" s="152">
        <v>33.004427</v>
      </c>
      <c r="D53" s="152">
        <v>60.130341999999999</v>
      </c>
      <c r="E53" s="152">
        <v>17.246085999999998</v>
      </c>
      <c r="F53" s="152">
        <v>30.189294</v>
      </c>
    </row>
    <row r="54" spans="1:6" x14ac:dyDescent="0.35">
      <c r="A54" s="88"/>
      <c r="B54" s="88"/>
      <c r="C54" s="88"/>
      <c r="D54" s="88"/>
      <c r="E54" s="88"/>
      <c r="F54" s="88"/>
    </row>
    <row r="55" spans="1:6" x14ac:dyDescent="0.35">
      <c r="A55" s="24" t="s">
        <v>120</v>
      </c>
    </row>
    <row r="56" spans="1:6" x14ac:dyDescent="0.35">
      <c r="A56" s="24" t="s">
        <v>121</v>
      </c>
    </row>
    <row r="57" spans="1:6" x14ac:dyDescent="0.35">
      <c r="A57" s="24" t="s">
        <v>60</v>
      </c>
    </row>
    <row r="58" spans="1:6" x14ac:dyDescent="0.35">
      <c r="A58" s="24"/>
    </row>
    <row r="59" spans="1:6" ht="15" thickBot="1" x14ac:dyDescent="0.4"/>
    <row r="60" spans="1:6" x14ac:dyDescent="0.35">
      <c r="A60" s="1" t="s">
        <v>64</v>
      </c>
      <c r="B60" s="84"/>
    </row>
    <row r="61" spans="1:6" x14ac:dyDescent="0.35">
      <c r="A61" t="s">
        <v>65</v>
      </c>
    </row>
    <row r="62" spans="1:6" x14ac:dyDescent="0.35">
      <c r="A62" s="73">
        <v>2019</v>
      </c>
      <c r="B62" s="89">
        <v>100</v>
      </c>
      <c r="C62" s="87"/>
      <c r="D62" s="87"/>
      <c r="E62" s="87"/>
      <c r="F62" s="87"/>
    </row>
    <row r="63" spans="1:6" x14ac:dyDescent="0.35">
      <c r="A63" s="73">
        <v>2020</v>
      </c>
      <c r="B63" s="89">
        <v>83.999999999999986</v>
      </c>
      <c r="C63" s="90"/>
      <c r="D63" s="87"/>
      <c r="E63" s="87"/>
      <c r="F63" s="87"/>
    </row>
    <row r="64" spans="1:6" x14ac:dyDescent="0.35">
      <c r="A64" s="73">
        <v>2021</v>
      </c>
      <c r="B64" s="89">
        <v>91.026599999999988</v>
      </c>
      <c r="C64" s="90"/>
      <c r="D64" s="87"/>
      <c r="E64" s="87"/>
      <c r="F64" s="87"/>
    </row>
    <row r="65" spans="1:6" x14ac:dyDescent="0.35">
      <c r="A65" s="73">
        <v>2022</v>
      </c>
      <c r="B65" s="89">
        <v>96.488195999999746</v>
      </c>
      <c r="C65" s="90"/>
      <c r="D65" s="87"/>
      <c r="E65" s="88"/>
      <c r="F65" s="88"/>
    </row>
    <row r="66" spans="1:6" x14ac:dyDescent="0.35">
      <c r="A66" s="73">
        <v>2023</v>
      </c>
      <c r="B66" s="89">
        <v>97.818897637795274</v>
      </c>
      <c r="C66" s="90"/>
      <c r="D66" s="87"/>
    </row>
    <row r="67" spans="1:6" x14ac:dyDescent="0.35">
      <c r="A67" s="153">
        <v>2024</v>
      </c>
      <c r="B67" s="150">
        <v>95.862519685039373</v>
      </c>
      <c r="C67" s="90"/>
      <c r="D67" s="87"/>
    </row>
    <row r="68" spans="1:6" x14ac:dyDescent="0.35">
      <c r="A68" s="24"/>
    </row>
    <row r="69" spans="1:6" hidden="1" x14ac:dyDescent="0.35">
      <c r="A69" s="1" t="s">
        <v>66</v>
      </c>
      <c r="B69" s="84"/>
      <c r="C69" s="84"/>
      <c r="D69" s="91"/>
    </row>
    <row r="70" spans="1:6" hidden="1" x14ac:dyDescent="0.35">
      <c r="A70" t="str">
        <f>A61</f>
        <v>(base 100 en 2019 en nombre de pneus)</v>
      </c>
    </row>
    <row r="71" spans="1:6" hidden="1" x14ac:dyDescent="0.35">
      <c r="A71">
        <v>2018</v>
      </c>
      <c r="B71" s="86">
        <v>100</v>
      </c>
    </row>
    <row r="72" spans="1:6" hidden="1" x14ac:dyDescent="0.35">
      <c r="A72">
        <v>2019</v>
      </c>
      <c r="B72" s="86">
        <v>99.137931034482762</v>
      </c>
      <c r="C72" s="92"/>
    </row>
    <row r="73" spans="1:6" hidden="1" x14ac:dyDescent="0.35">
      <c r="A73">
        <v>2020</v>
      </c>
      <c r="B73" s="86">
        <v>80.202586206896555</v>
      </c>
      <c r="C73" s="92"/>
    </row>
    <row r="74" spans="1:6" hidden="1" x14ac:dyDescent="0.35">
      <c r="A74">
        <v>2021</v>
      </c>
      <c r="B74" s="86">
        <v>100.5580025862069</v>
      </c>
      <c r="C74" s="92"/>
    </row>
    <row r="75" spans="1:6" hidden="1" x14ac:dyDescent="0.35">
      <c r="A75" s="23">
        <v>2022</v>
      </c>
      <c r="B75" s="86">
        <v>98.04405252155172</v>
      </c>
      <c r="C75" s="92"/>
    </row>
    <row r="76" spans="1:6" hidden="1" x14ac:dyDescent="0.35"/>
    <row r="77" spans="1:6" ht="15" thickBot="1" x14ac:dyDescent="0.4"/>
    <row r="78" spans="1:6" x14ac:dyDescent="0.35">
      <c r="A78" s="1" t="s">
        <v>67</v>
      </c>
      <c r="B78" s="84"/>
    </row>
    <row r="79" spans="1:6" x14ac:dyDescent="0.35">
      <c r="A79" t="str">
        <f>A61</f>
        <v>(base 100 en 2019 en nombre de pneus)</v>
      </c>
    </row>
    <row r="80" spans="1:6" x14ac:dyDescent="0.35">
      <c r="A80" t="s">
        <v>68</v>
      </c>
    </row>
    <row r="81" spans="1:4" x14ac:dyDescent="0.35">
      <c r="A81" s="73">
        <v>2019</v>
      </c>
      <c r="B81" s="89">
        <v>100</v>
      </c>
    </row>
    <row r="82" spans="1:4" x14ac:dyDescent="0.35">
      <c r="A82" s="73">
        <v>2020</v>
      </c>
      <c r="B82" s="89">
        <v>98.936170212765958</v>
      </c>
    </row>
    <row r="83" spans="1:4" x14ac:dyDescent="0.35">
      <c r="A83" s="73">
        <v>2021</v>
      </c>
      <c r="B83" s="89">
        <v>115.08255319148937</v>
      </c>
      <c r="C83" s="93"/>
    </row>
    <row r="84" spans="1:4" x14ac:dyDescent="0.35">
      <c r="A84" s="73">
        <v>2022</v>
      </c>
      <c r="B84" s="89">
        <v>118.0746995744681</v>
      </c>
      <c r="C84" s="93"/>
    </row>
    <row r="85" spans="1:4" x14ac:dyDescent="0.35">
      <c r="A85" s="73">
        <v>2023</v>
      </c>
      <c r="B85" s="89">
        <v>105.95444895589688</v>
      </c>
      <c r="C85" s="93"/>
    </row>
    <row r="86" spans="1:4" x14ac:dyDescent="0.35">
      <c r="A86" s="153">
        <v>2024</v>
      </c>
      <c r="B86" s="150">
        <v>97.478093039425133</v>
      </c>
      <c r="C86" s="93"/>
      <c r="D86" s="94"/>
    </row>
    <row r="91" spans="1:4" x14ac:dyDescent="0.35">
      <c r="C91" s="92"/>
    </row>
  </sheetData>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A401A1-765F-4856-9B0A-31D907C5C699}">
  <sheetPr>
    <tabColor rgb="FF92D050"/>
  </sheetPr>
  <dimension ref="A1:Q57"/>
  <sheetViews>
    <sheetView workbookViewId="0">
      <selection activeCell="B54" sqref="B54:G57"/>
    </sheetView>
  </sheetViews>
  <sheetFormatPr baseColWidth="10" defaultColWidth="11.453125" defaultRowHeight="14.5" x14ac:dyDescent="0.35"/>
  <cols>
    <col min="1" max="1" width="21.7265625" customWidth="1"/>
    <col min="2" max="2" width="12.54296875" style="85" customWidth="1"/>
  </cols>
  <sheetData>
    <row r="1" spans="1:17" x14ac:dyDescent="0.35">
      <c r="A1" s="1" t="s">
        <v>69</v>
      </c>
      <c r="B1" s="84"/>
      <c r="C1" s="1"/>
      <c r="D1" s="1"/>
      <c r="E1" s="1"/>
      <c r="F1" s="1"/>
      <c r="G1" s="1"/>
    </row>
    <row r="2" spans="1:17" x14ac:dyDescent="0.35">
      <c r="A2" t="s">
        <v>70</v>
      </c>
    </row>
    <row r="3" spans="1:17" x14ac:dyDescent="0.35">
      <c r="A3" s="74">
        <v>2011</v>
      </c>
      <c r="B3" s="177">
        <v>6.7000000000000004E-2</v>
      </c>
    </row>
    <row r="4" spans="1:17" x14ac:dyDescent="0.35">
      <c r="A4" s="74">
        <v>2012</v>
      </c>
      <c r="B4" s="177">
        <v>-6.4000000000000001E-2</v>
      </c>
    </row>
    <row r="5" spans="1:17" x14ac:dyDescent="0.35">
      <c r="A5" s="74">
        <v>2013</v>
      </c>
      <c r="B5" s="177">
        <v>0</v>
      </c>
    </row>
    <row r="6" spans="1:17" ht="16.5" customHeight="1" x14ac:dyDescent="0.6">
      <c r="A6" s="74">
        <v>2014</v>
      </c>
      <c r="B6" s="177">
        <v>7.0000000000000001E-3</v>
      </c>
      <c r="O6" s="67"/>
      <c r="P6" s="28"/>
      <c r="Q6" s="28"/>
    </row>
    <row r="7" spans="1:17" x14ac:dyDescent="0.35">
      <c r="A7" s="74">
        <v>2015</v>
      </c>
      <c r="B7" s="177">
        <v>3.2000000000000001E-2</v>
      </c>
    </row>
    <row r="8" spans="1:17" x14ac:dyDescent="0.35">
      <c r="A8" s="74">
        <v>2016</v>
      </c>
      <c r="B8" s="177">
        <v>2.1000000000000001E-2</v>
      </c>
    </row>
    <row r="9" spans="1:17" x14ac:dyDescent="0.35">
      <c r="A9" s="74">
        <v>2017</v>
      </c>
      <c r="B9" s="177">
        <v>2.5999999999999999E-2</v>
      </c>
    </row>
    <row r="10" spans="1:17" x14ac:dyDescent="0.35">
      <c r="A10" s="74">
        <v>2018</v>
      </c>
      <c r="B10" s="177">
        <v>8.9999999999999993E-3</v>
      </c>
    </row>
    <row r="11" spans="1:17" x14ac:dyDescent="0.35">
      <c r="A11" s="74">
        <v>2019</v>
      </c>
      <c r="B11" s="177">
        <v>-1.2E-2</v>
      </c>
    </row>
    <row r="12" spans="1:17" x14ac:dyDescent="0.35">
      <c r="A12" s="74">
        <v>2020</v>
      </c>
      <c r="B12" s="177">
        <v>-0.14000000000000001</v>
      </c>
    </row>
    <row r="13" spans="1:17" x14ac:dyDescent="0.35">
      <c r="A13" s="74">
        <v>2021</v>
      </c>
      <c r="B13" s="177">
        <v>0.11799999999999999</v>
      </c>
    </row>
    <row r="14" spans="1:17" x14ac:dyDescent="0.35">
      <c r="A14" s="74">
        <v>2022</v>
      </c>
      <c r="B14" s="178">
        <v>-0.02</v>
      </c>
    </row>
    <row r="15" spans="1:17" x14ac:dyDescent="0.35">
      <c r="A15" s="130">
        <v>2023</v>
      </c>
      <c r="B15" s="178">
        <v>-4.6724608306164546E-2</v>
      </c>
    </row>
    <row r="16" spans="1:17" x14ac:dyDescent="0.35">
      <c r="A16" s="130">
        <v>2024</v>
      </c>
      <c r="B16" s="179">
        <v>-5.0999999999999997E-2</v>
      </c>
    </row>
    <row r="18" spans="1:7" ht="15" thickBot="1" x14ac:dyDescent="0.4"/>
    <row r="19" spans="1:7" x14ac:dyDescent="0.35">
      <c r="A19" s="1" t="s">
        <v>1</v>
      </c>
      <c r="B19" s="84"/>
    </row>
    <row r="20" spans="1:7" x14ac:dyDescent="0.35">
      <c r="A20" t="s">
        <v>71</v>
      </c>
    </row>
    <row r="21" spans="1:7" x14ac:dyDescent="0.35">
      <c r="A21" s="73">
        <f t="shared" ref="A21:A23" si="0">A22-1</f>
        <v>2019</v>
      </c>
      <c r="B21" s="89">
        <f ca="1">VLOOKUP($A$19,'Chiffres clés'!$A:$G,MATCH(C21,'Chiffres clés'!$1:$1,0),0)</f>
        <v>24135</v>
      </c>
      <c r="C21" s="71">
        <f ca="1">OFFSET('Chiffres clés'!$C$1,,D21)</f>
        <v>2019</v>
      </c>
      <c r="D21" s="72">
        <f t="shared" ref="D21:D23" si="1">D22+1</f>
        <v>4</v>
      </c>
    </row>
    <row r="22" spans="1:7" x14ac:dyDescent="0.35">
      <c r="A22" s="73">
        <f t="shared" si="0"/>
        <v>2020</v>
      </c>
      <c r="B22" s="180">
        <f ca="1">VLOOKUP($A$19,'Chiffres clés'!$A:$G,MATCH(C22,'Chiffres clés'!$1:$1,0),0)</f>
        <v>20469</v>
      </c>
      <c r="C22" s="71">
        <f ca="1">OFFSET('Chiffres clés'!$C$1,,D22)</f>
        <v>2020</v>
      </c>
      <c r="D22" s="72">
        <f t="shared" si="1"/>
        <v>3</v>
      </c>
    </row>
    <row r="23" spans="1:7" x14ac:dyDescent="0.35">
      <c r="A23" s="73">
        <f t="shared" si="0"/>
        <v>2021</v>
      </c>
      <c r="B23" s="180">
        <f ca="1">VLOOKUP($A$19,'Chiffres clés'!$A:$G,MATCH(C23,'Chiffres clés'!$1:$1,0),0)</f>
        <v>23795</v>
      </c>
      <c r="C23" s="71">
        <f ca="1">OFFSET('Chiffres clés'!$C$1,,D23)</f>
        <v>2021</v>
      </c>
      <c r="D23" s="72">
        <f t="shared" si="1"/>
        <v>2</v>
      </c>
    </row>
    <row r="24" spans="1:7" x14ac:dyDescent="0.35">
      <c r="A24" s="73">
        <f>A25-1</f>
        <v>2022</v>
      </c>
      <c r="B24" s="180">
        <f ca="1">VLOOKUP($A$19,'Chiffres clés'!$A:$G,MATCH(C24,'Chiffres clés'!$1:$1,0),0)</f>
        <v>28590</v>
      </c>
      <c r="C24" s="71">
        <f ca="1">OFFSET('Chiffres clés'!$C$1,,D24)</f>
        <v>2022</v>
      </c>
      <c r="D24" s="72">
        <f>D25+1</f>
        <v>1</v>
      </c>
    </row>
    <row r="25" spans="1:7" x14ac:dyDescent="0.35">
      <c r="A25" s="73">
        <f>'Chiffres clés'!$C$1</f>
        <v>2023</v>
      </c>
      <c r="B25" s="180">
        <f ca="1">VLOOKUP($A$19,'Chiffres clés'!$A:$G,MATCH(C25,'Chiffres clés'!$1:$1,0),0)</f>
        <v>28343</v>
      </c>
      <c r="C25" s="71">
        <f ca="1">OFFSET('Chiffres clés'!$C$1,,D25)</f>
        <v>2023</v>
      </c>
      <c r="D25" s="72">
        <v>0</v>
      </c>
    </row>
    <row r="26" spans="1:7" x14ac:dyDescent="0.35">
      <c r="A26" s="130">
        <v>2024</v>
      </c>
      <c r="B26" s="181">
        <v>27193</v>
      </c>
      <c r="C26" s="71"/>
      <c r="D26" s="72"/>
    </row>
    <row r="28" spans="1:7" x14ac:dyDescent="0.35">
      <c r="A28" s="155"/>
      <c r="B28" s="86"/>
      <c r="C28" s="71"/>
      <c r="D28" s="72"/>
    </row>
    <row r="29" spans="1:7" x14ac:dyDescent="0.35">
      <c r="A29" s="204" t="s">
        <v>72</v>
      </c>
      <c r="B29" s="204"/>
      <c r="C29" s="204"/>
    </row>
    <row r="30" spans="1:7" x14ac:dyDescent="0.35">
      <c r="A30" s="25" t="s">
        <v>73</v>
      </c>
    </row>
    <row r="31" spans="1:7" x14ac:dyDescent="0.35">
      <c r="B31" s="74">
        <v>2019</v>
      </c>
      <c r="C31" s="74">
        <v>2020</v>
      </c>
      <c r="D31" s="74">
        <v>2021</v>
      </c>
      <c r="E31" s="74">
        <v>2022</v>
      </c>
      <c r="F31" s="74">
        <v>2023</v>
      </c>
      <c r="G31" s="74">
        <v>2024</v>
      </c>
    </row>
    <row r="32" spans="1:7" x14ac:dyDescent="0.35">
      <c r="A32" s="70" t="s">
        <v>122</v>
      </c>
      <c r="B32" s="156">
        <v>0.49</v>
      </c>
      <c r="C32" s="156">
        <v>0.5</v>
      </c>
      <c r="D32" s="156">
        <v>0.50422357638159276</v>
      </c>
      <c r="E32" s="156">
        <v>0.49451381219090595</v>
      </c>
      <c r="F32" s="156">
        <v>0.5242479498698519</v>
      </c>
      <c r="G32" s="158">
        <v>0.53938281641538355</v>
      </c>
    </row>
    <row r="33" spans="1:7" x14ac:dyDescent="0.35">
      <c r="A33" s="70" t="s">
        <v>123</v>
      </c>
      <c r="B33" s="156">
        <v>0.27</v>
      </c>
      <c r="C33" s="156">
        <v>0.26</v>
      </c>
      <c r="D33" s="156">
        <v>0.26194578693002729</v>
      </c>
      <c r="E33" s="156">
        <v>0.26101473270729791</v>
      </c>
      <c r="F33" s="156">
        <v>0.24490602747715881</v>
      </c>
      <c r="G33" s="158">
        <v>0.2426736751880946</v>
      </c>
    </row>
    <row r="34" spans="1:7" x14ac:dyDescent="0.35">
      <c r="A34" s="70" t="s">
        <v>124</v>
      </c>
      <c r="B34" s="156">
        <v>0.24</v>
      </c>
      <c r="C34" s="156">
        <v>0.24</v>
      </c>
      <c r="D34" s="156">
        <v>0.23383063668837992</v>
      </c>
      <c r="E34" s="156">
        <v>0.2444714551017961</v>
      </c>
      <c r="F34" s="156">
        <v>0.23084602265298931</v>
      </c>
      <c r="G34" s="158">
        <v>0.21794350839652185</v>
      </c>
    </row>
    <row r="35" spans="1:7" x14ac:dyDescent="0.35">
      <c r="B35" s="182"/>
      <c r="C35" s="26"/>
      <c r="D35" s="26"/>
    </row>
    <row r="36" spans="1:7" x14ac:dyDescent="0.35">
      <c r="A36" s="29" t="s">
        <v>125</v>
      </c>
      <c r="B36" s="183"/>
      <c r="C36" s="27"/>
      <c r="D36" s="27"/>
    </row>
    <row r="37" spans="1:7" x14ac:dyDescent="0.35">
      <c r="A37" s="30"/>
      <c r="B37" s="184"/>
      <c r="C37" s="31"/>
      <c r="D37" s="31"/>
    </row>
    <row r="38" spans="1:7" x14ac:dyDescent="0.35">
      <c r="A38" s="25"/>
    </row>
    <row r="39" spans="1:7" x14ac:dyDescent="0.35">
      <c r="A39" s="25"/>
      <c r="E39" s="22"/>
    </row>
    <row r="40" spans="1:7" x14ac:dyDescent="0.35">
      <c r="A40" s="25"/>
      <c r="E40" s="32"/>
    </row>
    <row r="41" spans="1:7" x14ac:dyDescent="0.35">
      <c r="A41" s="25"/>
      <c r="E41" s="32"/>
    </row>
    <row r="42" spans="1:7" x14ac:dyDescent="0.35">
      <c r="A42" s="25"/>
      <c r="E42" s="32"/>
    </row>
    <row r="43" spans="1:7" x14ac:dyDescent="0.35">
      <c r="A43" s="25"/>
    </row>
    <row r="44" spans="1:7" x14ac:dyDescent="0.35">
      <c r="A44" s="25"/>
    </row>
    <row r="45" spans="1:7" x14ac:dyDescent="0.35">
      <c r="A45" s="25"/>
    </row>
    <row r="46" spans="1:7" x14ac:dyDescent="0.35">
      <c r="A46" s="25"/>
    </row>
    <row r="47" spans="1:7" x14ac:dyDescent="0.35">
      <c r="A47" s="25"/>
    </row>
    <row r="52" spans="1:7" x14ac:dyDescent="0.35">
      <c r="A52" s="204" t="s">
        <v>74</v>
      </c>
      <c r="B52" s="204"/>
      <c r="C52" s="204"/>
    </row>
    <row r="54" spans="1:7" x14ac:dyDescent="0.35">
      <c r="A54" s="128" t="s">
        <v>73</v>
      </c>
      <c r="B54" s="129">
        <v>2019</v>
      </c>
      <c r="C54" s="129">
        <v>2020</v>
      </c>
      <c r="D54" s="129">
        <v>2021</v>
      </c>
      <c r="E54" s="129">
        <v>2022</v>
      </c>
      <c r="F54" s="129">
        <v>2023</v>
      </c>
      <c r="G54" s="130">
        <v>2024</v>
      </c>
    </row>
    <row r="55" spans="1:7" ht="26" x14ac:dyDescent="0.35">
      <c r="A55" s="131" t="s">
        <v>75</v>
      </c>
      <c r="B55" s="132">
        <v>0.37</v>
      </c>
      <c r="C55" s="132">
        <v>0.37</v>
      </c>
      <c r="D55" s="132">
        <v>0.38</v>
      </c>
      <c r="E55" s="132">
        <v>0.35</v>
      </c>
      <c r="F55" s="132">
        <v>0.35</v>
      </c>
      <c r="G55" s="132">
        <v>0.36</v>
      </c>
    </row>
    <row r="56" spans="1:7" ht="26" x14ac:dyDescent="0.35">
      <c r="A56" s="131" t="s">
        <v>76</v>
      </c>
      <c r="B56" s="132">
        <v>0.37</v>
      </c>
      <c r="C56" s="132">
        <v>0.35</v>
      </c>
      <c r="D56" s="132">
        <v>0.35</v>
      </c>
      <c r="E56" s="132">
        <v>0.38</v>
      </c>
      <c r="F56" s="132">
        <v>0.39</v>
      </c>
      <c r="G56" s="132">
        <v>0.39</v>
      </c>
    </row>
    <row r="57" spans="1:7" x14ac:dyDescent="0.35">
      <c r="A57" s="130" t="s">
        <v>77</v>
      </c>
      <c r="B57" s="132">
        <v>0.26</v>
      </c>
      <c r="C57" s="132">
        <v>0.28000000000000003</v>
      </c>
      <c r="D57" s="132">
        <v>0.27</v>
      </c>
      <c r="E57" s="132">
        <v>0.26</v>
      </c>
      <c r="F57" s="132">
        <v>0.26</v>
      </c>
      <c r="G57" s="132">
        <v>0.25</v>
      </c>
    </row>
  </sheetData>
  <mergeCells count="2">
    <mergeCell ref="A29:C29"/>
    <mergeCell ref="A52:C52"/>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1CB890-F3CA-4FFE-BB80-93CDB7E04A56}">
  <sheetPr>
    <tabColor theme="9"/>
  </sheetPr>
  <dimension ref="A1:U70"/>
  <sheetViews>
    <sheetView topLeftCell="A55" workbookViewId="0">
      <selection activeCell="D53" sqref="D53"/>
    </sheetView>
  </sheetViews>
  <sheetFormatPr baseColWidth="10" defaultColWidth="11.453125" defaultRowHeight="14.5" x14ac:dyDescent="0.35"/>
  <cols>
    <col min="1" max="1" width="18.7265625" customWidth="1"/>
    <col min="2" max="2" width="13.453125" style="85" customWidth="1"/>
    <col min="12" max="12" width="15" bestFit="1" customWidth="1"/>
    <col min="13" max="17" width="10.7265625" customWidth="1"/>
  </cols>
  <sheetData>
    <row r="1" spans="1:10" x14ac:dyDescent="0.35">
      <c r="A1" s="1" t="s">
        <v>78</v>
      </c>
      <c r="B1" s="84"/>
      <c r="C1" s="1"/>
      <c r="J1" s="33"/>
    </row>
    <row r="2" spans="1:10" x14ac:dyDescent="0.35">
      <c r="A2" t="s">
        <v>79</v>
      </c>
      <c r="B2" s="185"/>
      <c r="J2" s="33"/>
    </row>
    <row r="3" spans="1:10" x14ac:dyDescent="0.35">
      <c r="A3" s="77" t="s">
        <v>80</v>
      </c>
      <c r="B3" s="186">
        <v>1</v>
      </c>
      <c r="D3" s="5"/>
      <c r="J3" s="33"/>
    </row>
    <row r="4" spans="1:10" x14ac:dyDescent="0.35">
      <c r="A4" s="78" t="s">
        <v>81</v>
      </c>
      <c r="B4" s="187">
        <v>-0.20772901776003322</v>
      </c>
      <c r="D4" s="5"/>
      <c r="J4" s="33"/>
    </row>
    <row r="5" spans="1:10" x14ac:dyDescent="0.35">
      <c r="A5" s="78" t="s">
        <v>82</v>
      </c>
      <c r="B5" s="187">
        <v>-0.28029272239179198</v>
      </c>
      <c r="D5" s="5"/>
      <c r="J5" s="33"/>
    </row>
    <row r="6" spans="1:10" ht="29" x14ac:dyDescent="0.35">
      <c r="A6" s="78" t="s">
        <v>83</v>
      </c>
      <c r="B6" s="187">
        <v>-5.0380612657669251E-2</v>
      </c>
      <c r="D6" s="5"/>
      <c r="J6" s="33"/>
    </row>
    <row r="7" spans="1:10" ht="29" x14ac:dyDescent="0.35">
      <c r="A7" s="78" t="s">
        <v>84</v>
      </c>
      <c r="B7" s="187">
        <v>-7.6674144081197368E-2</v>
      </c>
      <c r="D7" s="5"/>
      <c r="J7" s="33"/>
    </row>
    <row r="8" spans="1:10" x14ac:dyDescent="0.35">
      <c r="A8" s="78" t="s">
        <v>85</v>
      </c>
      <c r="B8" s="187">
        <v>-0.26070035744682152</v>
      </c>
      <c r="D8" s="5"/>
      <c r="J8" s="33"/>
    </row>
    <row r="9" spans="1:10" ht="29" x14ac:dyDescent="0.35">
      <c r="A9" s="77" t="s">
        <v>86</v>
      </c>
      <c r="B9" s="186">
        <v>-0.87577685433751329</v>
      </c>
      <c r="D9" s="5"/>
      <c r="J9" s="33"/>
    </row>
    <row r="10" spans="1:10" ht="43.5" x14ac:dyDescent="0.35">
      <c r="A10" s="77" t="s">
        <v>9</v>
      </c>
      <c r="B10" s="186">
        <v>0.12422314566248667</v>
      </c>
      <c r="D10" s="5"/>
      <c r="J10" s="33"/>
    </row>
    <row r="11" spans="1:10" x14ac:dyDescent="0.35">
      <c r="A11" t="s">
        <v>87</v>
      </c>
      <c r="B11" s="185"/>
      <c r="J11" s="33"/>
    </row>
    <row r="13" spans="1:10" ht="15" thickBot="1" x14ac:dyDescent="0.4"/>
    <row r="14" spans="1:10" x14ac:dyDescent="0.35">
      <c r="A14" s="1" t="s">
        <v>8</v>
      </c>
      <c r="B14" s="84"/>
    </row>
    <row r="15" spans="1:10" x14ac:dyDescent="0.35">
      <c r="A15" t="s">
        <v>71</v>
      </c>
    </row>
    <row r="16" spans="1:10" x14ac:dyDescent="0.35">
      <c r="A16" s="73">
        <v>2019</v>
      </c>
      <c r="B16" s="89">
        <v>3009</v>
      </c>
      <c r="C16" s="71">
        <f ca="1">OFFSET('Chiffres clés'!$C$1,,D16)</f>
        <v>2019</v>
      </c>
      <c r="D16" s="72">
        <f t="shared" ref="D16:D17" si="0">D17+1</f>
        <v>4</v>
      </c>
    </row>
    <row r="17" spans="1:21" ht="17" x14ac:dyDescent="0.5">
      <c r="A17" s="73">
        <v>2020</v>
      </c>
      <c r="B17" s="89">
        <v>1878</v>
      </c>
      <c r="C17" s="71">
        <f ca="1">OFFSET('Chiffres clés'!$C$1,,D17)</f>
        <v>2020</v>
      </c>
      <c r="D17" s="72">
        <f t="shared" si="0"/>
        <v>3</v>
      </c>
      <c r="R17" s="34"/>
      <c r="S17" s="35"/>
      <c r="T17" s="35"/>
      <c r="U17" s="35"/>
    </row>
    <row r="18" spans="1:21" x14ac:dyDescent="0.35">
      <c r="A18" s="73">
        <v>2021</v>
      </c>
      <c r="B18" s="89">
        <v>2966</v>
      </c>
      <c r="C18" s="71">
        <f ca="1">OFFSET('Chiffres clés'!$C$1,,D18)</f>
        <v>2021</v>
      </c>
      <c r="D18" s="72">
        <f>D19+1</f>
        <v>2</v>
      </c>
      <c r="R18" s="36"/>
      <c r="S18" s="35"/>
      <c r="T18" s="35"/>
      <c r="U18" s="35"/>
    </row>
    <row r="19" spans="1:21" x14ac:dyDescent="0.35">
      <c r="A19" s="73">
        <v>2022</v>
      </c>
      <c r="B19" s="89">
        <v>3396</v>
      </c>
      <c r="C19" s="71">
        <f ca="1">OFFSET('Chiffres clés'!$C$1,,D19)</f>
        <v>2022</v>
      </c>
      <c r="D19" s="72">
        <f>D20+1</f>
        <v>1</v>
      </c>
      <c r="R19" s="36"/>
      <c r="S19" s="35"/>
      <c r="T19" s="35"/>
      <c r="U19" s="35"/>
    </row>
    <row r="20" spans="1:21" x14ac:dyDescent="0.35">
      <c r="A20" s="73">
        <v>2023</v>
      </c>
      <c r="B20" s="89">
        <v>3572</v>
      </c>
      <c r="C20" s="71">
        <f ca="1">OFFSET('Chiffres clés'!$C$1,,D20)</f>
        <v>2023</v>
      </c>
      <c r="D20" s="72">
        <v>0</v>
      </c>
      <c r="R20" s="37"/>
      <c r="S20" s="37"/>
      <c r="T20" s="37"/>
      <c r="U20" s="37"/>
    </row>
    <row r="21" spans="1:21" x14ac:dyDescent="0.35">
      <c r="A21" s="130">
        <v>2024</v>
      </c>
      <c r="B21" s="200">
        <v>3378</v>
      </c>
      <c r="C21" s="71">
        <f ca="1">OFFSET('Chiffres clés'!$C$1,,D21)</f>
        <v>2024</v>
      </c>
      <c r="D21" s="72">
        <v>-1</v>
      </c>
      <c r="R21" s="205"/>
      <c r="S21" s="205"/>
      <c r="T21" s="206"/>
      <c r="U21" s="38"/>
    </row>
    <row r="22" spans="1:21" ht="15" thickBot="1" x14ac:dyDescent="0.4">
      <c r="R22" s="209"/>
      <c r="S22" s="209"/>
      <c r="T22" s="210"/>
      <c r="U22" s="39"/>
    </row>
    <row r="23" spans="1:21" x14ac:dyDescent="0.35">
      <c r="A23" s="1" t="s">
        <v>9</v>
      </c>
      <c r="B23" s="84"/>
      <c r="R23" s="211"/>
      <c r="S23" s="211"/>
      <c r="T23" s="212"/>
      <c r="U23" s="40"/>
    </row>
    <row r="24" spans="1:21" x14ac:dyDescent="0.35">
      <c r="A24" t="s">
        <v>79</v>
      </c>
      <c r="R24" s="211"/>
      <c r="S24" s="211"/>
      <c r="T24" s="212"/>
      <c r="U24" s="40"/>
    </row>
    <row r="25" spans="1:21" x14ac:dyDescent="0.35">
      <c r="A25" s="73">
        <v>2019</v>
      </c>
      <c r="B25" s="188">
        <v>0.125</v>
      </c>
      <c r="C25" s="71">
        <f ca="1">OFFSET('Chiffres clés'!$C$1,,D25)</f>
        <v>2019</v>
      </c>
      <c r="D25" s="72">
        <f t="shared" ref="D25:D26" si="1">D26+1</f>
        <v>4</v>
      </c>
      <c r="R25" s="211"/>
      <c r="S25" s="211"/>
      <c r="T25" s="212"/>
      <c r="U25" s="40"/>
    </row>
    <row r="26" spans="1:21" x14ac:dyDescent="0.35">
      <c r="A26" s="73">
        <v>2020</v>
      </c>
      <c r="B26" s="187">
        <v>9.1999999999999998E-2</v>
      </c>
      <c r="C26" s="71">
        <f ca="1">OFFSET('Chiffres clés'!$C$1,,D26)</f>
        <v>2020</v>
      </c>
      <c r="D26" s="72">
        <f t="shared" si="1"/>
        <v>3</v>
      </c>
      <c r="R26" s="211"/>
      <c r="S26" s="211"/>
      <c r="T26" s="212"/>
      <c r="U26" s="40"/>
    </row>
    <row r="27" spans="1:21" x14ac:dyDescent="0.35">
      <c r="A27" s="73">
        <v>2021</v>
      </c>
      <c r="B27" s="187">
        <v>0.125</v>
      </c>
      <c r="C27" s="71">
        <f ca="1">OFFSET('Chiffres clés'!$C$1,,D27)</f>
        <v>2021</v>
      </c>
      <c r="D27" s="72">
        <f>D28+1</f>
        <v>2</v>
      </c>
      <c r="R27" s="205"/>
      <c r="S27" s="205"/>
      <c r="T27" s="206"/>
      <c r="U27" s="38"/>
    </row>
    <row r="28" spans="1:21" x14ac:dyDescent="0.35">
      <c r="A28" s="73">
        <v>2022</v>
      </c>
      <c r="B28" s="187">
        <v>0.11878279118572928</v>
      </c>
      <c r="C28" s="71">
        <f ca="1">OFFSET('Chiffres clés'!$C$1,,D28)</f>
        <v>2022</v>
      </c>
      <c r="D28" s="72">
        <f>D29+1</f>
        <v>1</v>
      </c>
      <c r="R28" s="207"/>
      <c r="S28" s="207"/>
      <c r="T28" s="208"/>
      <c r="U28" s="41"/>
    </row>
    <row r="29" spans="1:21" x14ac:dyDescent="0.35">
      <c r="A29" s="73">
        <v>2023</v>
      </c>
      <c r="B29" s="187">
        <v>0.126</v>
      </c>
      <c r="C29" s="71">
        <f ca="1">OFFSET('Chiffres clés'!$C$1,,D29)</f>
        <v>2023</v>
      </c>
      <c r="D29" s="72">
        <v>0</v>
      </c>
    </row>
    <row r="30" spans="1:21" x14ac:dyDescent="0.35">
      <c r="A30" s="130">
        <v>2024</v>
      </c>
      <c r="B30" s="201">
        <v>0.12422314566248667</v>
      </c>
      <c r="C30" s="71">
        <f ca="1">OFFSET('Chiffres clés'!$C$1,,D30)</f>
        <v>2024</v>
      </c>
      <c r="D30" s="72">
        <v>-1</v>
      </c>
    </row>
    <row r="31" spans="1:21" ht="15" thickBot="1" x14ac:dyDescent="0.4"/>
    <row r="32" spans="1:21" x14ac:dyDescent="0.35">
      <c r="A32" s="1" t="s">
        <v>17</v>
      </c>
      <c r="B32" s="84"/>
    </row>
    <row r="33" spans="1:4" x14ac:dyDescent="0.35">
      <c r="A33" t="s">
        <v>71</v>
      </c>
    </row>
    <row r="34" spans="1:4" x14ac:dyDescent="0.35">
      <c r="A34" s="73">
        <v>2019</v>
      </c>
      <c r="B34" s="89">
        <v>1730</v>
      </c>
      <c r="C34" s="71">
        <f ca="1">OFFSET('Chiffres clés'!$C$1,,D34)</f>
        <v>2019</v>
      </c>
      <c r="D34" s="72">
        <f t="shared" ref="D34:D35" si="2">D35+1</f>
        <v>4</v>
      </c>
    </row>
    <row r="35" spans="1:4" x14ac:dyDescent="0.35">
      <c r="A35" s="73">
        <v>2020</v>
      </c>
      <c r="B35" s="89">
        <v>625</v>
      </c>
      <c r="C35" s="71">
        <f ca="1">OFFSET('Chiffres clés'!$C$1,,D35)</f>
        <v>2020</v>
      </c>
      <c r="D35" s="72">
        <f t="shared" si="2"/>
        <v>3</v>
      </c>
    </row>
    <row r="36" spans="1:4" x14ac:dyDescent="0.35">
      <c r="A36" s="73">
        <v>2021</v>
      </c>
      <c r="B36" s="89">
        <v>1845</v>
      </c>
      <c r="C36" s="71">
        <f ca="1">OFFSET('Chiffres clés'!$C$1,,D36)</f>
        <v>2021</v>
      </c>
      <c r="D36" s="72">
        <f>D37+1</f>
        <v>2</v>
      </c>
    </row>
    <row r="37" spans="1:4" x14ac:dyDescent="0.35">
      <c r="A37" s="73">
        <v>2022</v>
      </c>
      <c r="B37" s="89">
        <v>2009</v>
      </c>
      <c r="C37" s="71">
        <f ca="1">OFFSET('Chiffres clés'!$C$1,,D37)</f>
        <v>2022</v>
      </c>
      <c r="D37" s="72">
        <f>D38+1</f>
        <v>1</v>
      </c>
    </row>
    <row r="38" spans="1:4" x14ac:dyDescent="0.35">
      <c r="A38" s="73">
        <v>2023</v>
      </c>
      <c r="B38" s="89">
        <v>1983</v>
      </c>
      <c r="C38" s="71">
        <f ca="1">OFFSET('Chiffres clés'!$C$1,,D38)</f>
        <v>2023</v>
      </c>
      <c r="D38" s="72">
        <v>0</v>
      </c>
    </row>
    <row r="39" spans="1:4" x14ac:dyDescent="0.35">
      <c r="A39" s="130">
        <v>2024</v>
      </c>
      <c r="B39" s="202">
        <v>1890</v>
      </c>
      <c r="C39" s="71">
        <f ca="1">OFFSET('Chiffres clés'!$C$1,,D39)</f>
        <v>2024</v>
      </c>
      <c r="D39" s="72">
        <v>-1</v>
      </c>
    </row>
    <row r="41" spans="1:4" ht="15" thickBot="1" x14ac:dyDescent="0.4"/>
    <row r="42" spans="1:4" x14ac:dyDescent="0.35">
      <c r="A42" s="1" t="s">
        <v>31</v>
      </c>
      <c r="B42" s="84"/>
    </row>
    <row r="43" spans="1:4" x14ac:dyDescent="0.35">
      <c r="A43" t="s">
        <v>88</v>
      </c>
    </row>
    <row r="44" spans="1:4" x14ac:dyDescent="0.35">
      <c r="A44" s="73">
        <v>2019</v>
      </c>
      <c r="B44" s="189">
        <v>2.4224999999999999</v>
      </c>
      <c r="C44" s="71">
        <f ca="1">OFFSET('Chiffres clés'!$C$1,,D44)</f>
        <v>2019</v>
      </c>
      <c r="D44" s="72">
        <f t="shared" ref="D44:D45" si="3">D45+1</f>
        <v>4</v>
      </c>
    </row>
    <row r="45" spans="1:4" x14ac:dyDescent="0.35">
      <c r="A45" s="73">
        <v>2020</v>
      </c>
      <c r="B45" s="190">
        <v>0.88</v>
      </c>
      <c r="C45" s="71">
        <f ca="1">OFFSET('Chiffres clés'!$C$1,,D45)</f>
        <v>2020</v>
      </c>
      <c r="D45" s="72">
        <f t="shared" si="3"/>
        <v>3</v>
      </c>
    </row>
    <row r="46" spans="1:4" x14ac:dyDescent="0.35">
      <c r="A46" s="73">
        <v>2021</v>
      </c>
      <c r="B46" s="190">
        <v>2.58</v>
      </c>
      <c r="C46" s="71">
        <f ca="1">OFFSET('Chiffres clés'!$C$1,,D46)</f>
        <v>2021</v>
      </c>
      <c r="D46" s="72">
        <f>D47+1</f>
        <v>2</v>
      </c>
    </row>
    <row r="47" spans="1:4" x14ac:dyDescent="0.35">
      <c r="A47" s="73">
        <v>2022</v>
      </c>
      <c r="B47" s="190">
        <v>2.8061496650588742</v>
      </c>
      <c r="C47" s="71">
        <f ca="1">OFFSET('Chiffres clés'!$C$1,,D47)</f>
        <v>2022</v>
      </c>
      <c r="D47" s="72">
        <f>D48+1</f>
        <v>1</v>
      </c>
    </row>
    <row r="48" spans="1:4" x14ac:dyDescent="0.35">
      <c r="A48" s="73">
        <v>2023</v>
      </c>
      <c r="B48" s="190">
        <v>2.77</v>
      </c>
      <c r="C48" s="71">
        <f ca="1">OFFSET('Chiffres clés'!$C$1,,D48)</f>
        <v>2023</v>
      </c>
      <c r="D48" s="72">
        <v>0</v>
      </c>
    </row>
    <row r="49" spans="1:4" x14ac:dyDescent="0.35">
      <c r="A49" s="130">
        <v>2024</v>
      </c>
      <c r="B49" s="203">
        <v>2.65</v>
      </c>
      <c r="C49" s="71">
        <f ca="1">OFFSET('Chiffres clés'!$C$1,,D49)</f>
        <v>2024</v>
      </c>
      <c r="D49" s="72">
        <v>-1</v>
      </c>
    </row>
    <row r="51" spans="1:4" ht="15" thickBot="1" x14ac:dyDescent="0.4"/>
    <row r="52" spans="1:4" x14ac:dyDescent="0.35">
      <c r="A52" s="1" t="s">
        <v>127</v>
      </c>
      <c r="B52" s="84"/>
    </row>
    <row r="53" spans="1:4" x14ac:dyDescent="0.35">
      <c r="A53" t="s">
        <v>88</v>
      </c>
    </row>
    <row r="54" spans="1:4" x14ac:dyDescent="0.35">
      <c r="A54" s="79">
        <v>2010</v>
      </c>
      <c r="B54" s="190">
        <v>0.44500000000000001</v>
      </c>
    </row>
    <row r="55" spans="1:4" x14ac:dyDescent="0.35">
      <c r="A55" s="79">
        <v>2011</v>
      </c>
      <c r="B55" s="190">
        <v>0.52500000000000002</v>
      </c>
    </row>
    <row r="56" spans="1:4" x14ac:dyDescent="0.35">
      <c r="A56" s="79">
        <v>2012</v>
      </c>
      <c r="B56" s="190">
        <v>0.6</v>
      </c>
    </row>
    <row r="57" spans="1:4" x14ac:dyDescent="0.35">
      <c r="A57" s="79">
        <v>2013</v>
      </c>
      <c r="B57" s="190">
        <v>0.625</v>
      </c>
    </row>
    <row r="58" spans="1:4" x14ac:dyDescent="0.35">
      <c r="A58" s="79">
        <v>2014</v>
      </c>
      <c r="B58" s="190">
        <v>0.625</v>
      </c>
    </row>
    <row r="59" spans="1:4" x14ac:dyDescent="0.35">
      <c r="A59" s="79">
        <v>2015</v>
      </c>
      <c r="B59" s="190">
        <v>0.71250000000000002</v>
      </c>
    </row>
    <row r="60" spans="1:4" x14ac:dyDescent="0.35">
      <c r="A60" s="79">
        <v>2016</v>
      </c>
      <c r="B60" s="190">
        <v>0.8</v>
      </c>
    </row>
    <row r="61" spans="1:4" x14ac:dyDescent="0.35">
      <c r="A61" s="79">
        <v>2017</v>
      </c>
      <c r="B61" s="190">
        <v>0.88749999999999996</v>
      </c>
    </row>
    <row r="62" spans="1:4" x14ac:dyDescent="0.35">
      <c r="A62" s="79">
        <v>2018</v>
      </c>
      <c r="B62" s="190">
        <v>0.92500000000000004</v>
      </c>
    </row>
    <row r="63" spans="1:4" x14ac:dyDescent="0.35">
      <c r="A63" s="79">
        <v>2019</v>
      </c>
      <c r="B63" s="190">
        <v>0.5</v>
      </c>
    </row>
    <row r="64" spans="1:4" x14ac:dyDescent="0.35">
      <c r="A64" s="79">
        <v>2020</v>
      </c>
      <c r="B64" s="190">
        <v>0.57499999999999996</v>
      </c>
    </row>
    <row r="65" spans="1:2" x14ac:dyDescent="0.35">
      <c r="A65" s="79">
        <v>2021</v>
      </c>
      <c r="B65" s="190">
        <v>1.125</v>
      </c>
    </row>
    <row r="66" spans="1:2" x14ac:dyDescent="0.35">
      <c r="A66" s="79">
        <v>2022</v>
      </c>
      <c r="B66" s="190">
        <v>1.25</v>
      </c>
    </row>
    <row r="67" spans="1:2" x14ac:dyDescent="0.35">
      <c r="A67" s="79">
        <v>2023</v>
      </c>
      <c r="B67" s="190">
        <v>1.35</v>
      </c>
    </row>
    <row r="68" spans="1:2" x14ac:dyDescent="0.35">
      <c r="A68" s="160">
        <v>2024</v>
      </c>
      <c r="B68" s="191">
        <v>1.38</v>
      </c>
    </row>
    <row r="70" spans="1:2" x14ac:dyDescent="0.35">
      <c r="A70" t="s">
        <v>126</v>
      </c>
    </row>
  </sheetData>
  <mergeCells count="8">
    <mergeCell ref="R27:T27"/>
    <mergeCell ref="R28:T28"/>
    <mergeCell ref="R21:T21"/>
    <mergeCell ref="R22:T22"/>
    <mergeCell ref="R23:T23"/>
    <mergeCell ref="R24:T24"/>
    <mergeCell ref="R25:T25"/>
    <mergeCell ref="R26:T26"/>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92BF48-CD6D-431F-9F0C-9C4A12DBE643}">
  <sheetPr>
    <tabColor rgb="FF92D050"/>
  </sheetPr>
  <dimension ref="A1:E43"/>
  <sheetViews>
    <sheetView topLeftCell="A33" zoomScaleNormal="100" workbookViewId="0">
      <selection activeCell="E37" sqref="E37"/>
    </sheetView>
  </sheetViews>
  <sheetFormatPr baseColWidth="10" defaultColWidth="11.453125" defaultRowHeight="14.5" x14ac:dyDescent="0.35"/>
  <cols>
    <col min="1" max="1" width="12.453125" customWidth="1"/>
    <col min="2" max="2" width="20.26953125" style="85" customWidth="1"/>
    <col min="3" max="3" width="20.7265625" style="85" customWidth="1"/>
  </cols>
  <sheetData>
    <row r="1" spans="1:5" x14ac:dyDescent="0.35">
      <c r="A1" s="1" t="s">
        <v>89</v>
      </c>
      <c r="B1" s="84"/>
      <c r="C1" s="84"/>
    </row>
    <row r="2" spans="1:5" x14ac:dyDescent="0.35">
      <c r="A2" t="s">
        <v>90</v>
      </c>
    </row>
    <row r="3" spans="1:5" ht="30.65" customHeight="1" x14ac:dyDescent="0.35">
      <c r="B3" s="162" t="s">
        <v>91</v>
      </c>
      <c r="C3" s="162" t="s">
        <v>92</v>
      </c>
    </row>
    <row r="4" spans="1:5" x14ac:dyDescent="0.35">
      <c r="A4" s="75">
        <v>2019</v>
      </c>
      <c r="B4" s="89">
        <v>1321</v>
      </c>
      <c r="C4" s="187">
        <v>0.111</v>
      </c>
    </row>
    <row r="5" spans="1:5" x14ac:dyDescent="0.35">
      <c r="A5" s="75">
        <v>2020</v>
      </c>
      <c r="B5" s="89">
        <v>839</v>
      </c>
      <c r="C5" s="187">
        <v>8.3000000000000004E-2</v>
      </c>
    </row>
    <row r="6" spans="1:5" x14ac:dyDescent="0.35">
      <c r="A6" s="75">
        <v>2021</v>
      </c>
      <c r="B6" s="89">
        <v>1643</v>
      </c>
      <c r="C6" s="187">
        <v>0.13699999999999998</v>
      </c>
    </row>
    <row r="7" spans="1:5" x14ac:dyDescent="0.35">
      <c r="A7" s="75">
        <v>2022</v>
      </c>
      <c r="B7" s="89">
        <v>1710.5726991832687</v>
      </c>
      <c r="C7" s="187">
        <v>0.1209887102666022</v>
      </c>
    </row>
    <row r="8" spans="1:5" x14ac:dyDescent="0.35">
      <c r="A8" s="75">
        <v>2023</v>
      </c>
      <c r="B8" s="89">
        <v>1967.9157897320088</v>
      </c>
      <c r="C8" s="187">
        <v>0.13244171650713896</v>
      </c>
    </row>
    <row r="9" spans="1:5" x14ac:dyDescent="0.35">
      <c r="A9" s="161">
        <v>2024</v>
      </c>
      <c r="B9" s="150">
        <v>1916.8998174193978</v>
      </c>
      <c r="C9" s="192">
        <v>0.13069131592513281</v>
      </c>
    </row>
    <row r="10" spans="1:5" x14ac:dyDescent="0.35">
      <c r="A10" s="42"/>
    </row>
    <row r="11" spans="1:5" ht="15" thickBot="1" x14ac:dyDescent="0.4">
      <c r="E11" s="28"/>
    </row>
    <row r="12" spans="1:5" x14ac:dyDescent="0.35">
      <c r="A12" s="1" t="s">
        <v>93</v>
      </c>
      <c r="B12" s="84"/>
      <c r="C12" s="84"/>
    </row>
    <row r="13" spans="1:5" x14ac:dyDescent="0.35">
      <c r="A13" t="s">
        <v>90</v>
      </c>
    </row>
    <row r="14" spans="1:5" ht="29" x14ac:dyDescent="0.35">
      <c r="B14" s="134" t="s">
        <v>91</v>
      </c>
      <c r="C14" s="134" t="s">
        <v>92</v>
      </c>
    </row>
    <row r="15" spans="1:5" x14ac:dyDescent="0.35">
      <c r="A15" s="80">
        <v>2019</v>
      </c>
      <c r="B15" s="193">
        <v>597</v>
      </c>
      <c r="C15" s="187">
        <v>9.2999999999999999E-2</v>
      </c>
    </row>
    <row r="16" spans="1:5" x14ac:dyDescent="0.35">
      <c r="A16" s="80">
        <v>2020</v>
      </c>
      <c r="B16" s="193">
        <v>302</v>
      </c>
      <c r="C16" s="187">
        <v>5.6000000000000001E-2</v>
      </c>
    </row>
    <row r="17" spans="1:5" x14ac:dyDescent="0.35">
      <c r="A17" s="80">
        <v>2021</v>
      </c>
      <c r="B17" s="146">
        <v>599</v>
      </c>
      <c r="C17" s="187">
        <v>9.6000000000000002E-2</v>
      </c>
    </row>
    <row r="18" spans="1:5" x14ac:dyDescent="0.35">
      <c r="A18" s="80">
        <v>2022</v>
      </c>
      <c r="B18" s="89">
        <v>641.45262960972593</v>
      </c>
      <c r="C18" s="187">
        <v>8.5957011071554346E-2</v>
      </c>
    </row>
    <row r="19" spans="1:5" x14ac:dyDescent="0.35">
      <c r="A19" s="80">
        <v>2023</v>
      </c>
      <c r="B19" s="193">
        <v>473.82886171497</v>
      </c>
      <c r="C19" s="187">
        <v>6.8261695027805921E-2</v>
      </c>
    </row>
    <row r="20" spans="1:5" x14ac:dyDescent="0.35">
      <c r="A20" s="161">
        <v>2024</v>
      </c>
      <c r="B20" s="150">
        <v>597.26910040432085</v>
      </c>
      <c r="C20" s="192">
        <v>9.050900723994422E-2</v>
      </c>
    </row>
    <row r="21" spans="1:5" x14ac:dyDescent="0.35">
      <c r="A21" s="42"/>
      <c r="B21" s="183"/>
      <c r="C21" s="183"/>
    </row>
    <row r="22" spans="1:5" ht="15" thickBot="1" x14ac:dyDescent="0.4"/>
    <row r="23" spans="1:5" x14ac:dyDescent="0.35">
      <c r="A23" s="1" t="s">
        <v>94</v>
      </c>
      <c r="B23" s="84"/>
      <c r="C23" s="84"/>
    </row>
    <row r="24" spans="1:5" x14ac:dyDescent="0.35">
      <c r="A24" t="s">
        <v>90</v>
      </c>
    </row>
    <row r="25" spans="1:5" ht="29" x14ac:dyDescent="0.35">
      <c r="B25" s="134" t="s">
        <v>91</v>
      </c>
      <c r="C25" s="134" t="s">
        <v>92</v>
      </c>
    </row>
    <row r="26" spans="1:5" x14ac:dyDescent="0.35">
      <c r="A26" s="73">
        <v>2019</v>
      </c>
      <c r="B26" s="89">
        <v>1091</v>
      </c>
      <c r="C26" s="187">
        <v>0.187</v>
      </c>
      <c r="E26" s="28"/>
    </row>
    <row r="27" spans="1:5" x14ac:dyDescent="0.35">
      <c r="A27" s="73">
        <v>2020</v>
      </c>
      <c r="B27" s="89">
        <v>737</v>
      </c>
      <c r="C27" s="187">
        <v>0.14799999999999999</v>
      </c>
    </row>
    <row r="28" spans="1:5" x14ac:dyDescent="0.35">
      <c r="A28" s="73">
        <v>2021</v>
      </c>
      <c r="B28" s="89">
        <v>724</v>
      </c>
      <c r="C28" s="187">
        <v>0.13</v>
      </c>
    </row>
    <row r="29" spans="1:5" x14ac:dyDescent="0.35">
      <c r="A29" s="73">
        <v>2022</v>
      </c>
      <c r="B29" s="89">
        <v>1044.0790950735841</v>
      </c>
      <c r="C29" s="187">
        <v>0.14937811676240323</v>
      </c>
    </row>
    <row r="30" spans="1:5" x14ac:dyDescent="0.35">
      <c r="A30" s="73">
        <v>2023</v>
      </c>
      <c r="B30" s="89">
        <v>1130.2371837024752</v>
      </c>
      <c r="C30" s="187">
        <v>0.17274370336641978</v>
      </c>
    </row>
    <row r="31" spans="1:5" x14ac:dyDescent="0.35">
      <c r="A31" s="161">
        <v>2024</v>
      </c>
      <c r="B31" s="150">
        <v>864.12355838280894</v>
      </c>
      <c r="C31" s="192">
        <v>0.14580631332754462</v>
      </c>
    </row>
    <row r="32" spans="1:5" x14ac:dyDescent="0.35">
      <c r="A32" s="42"/>
      <c r="B32" s="194"/>
      <c r="C32" s="194"/>
    </row>
    <row r="33" spans="1:5" x14ac:dyDescent="0.35">
      <c r="A33" s="133" t="s">
        <v>116</v>
      </c>
      <c r="B33" s="194"/>
      <c r="C33" s="194"/>
    </row>
    <row r="43" spans="1:5" x14ac:dyDescent="0.35">
      <c r="E43" s="28"/>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C492EE-80E2-417E-AF9E-58DC558DC661}">
  <sheetPr>
    <tabColor rgb="FF92D050"/>
  </sheetPr>
  <dimension ref="A1:D62"/>
  <sheetViews>
    <sheetView workbookViewId="0">
      <selection activeCell="A10" sqref="A10:XFD11"/>
    </sheetView>
  </sheetViews>
  <sheetFormatPr baseColWidth="10" defaultColWidth="11.453125" defaultRowHeight="14.5" x14ac:dyDescent="0.35"/>
  <cols>
    <col min="1" max="1" width="25.7265625" customWidth="1"/>
    <col min="2" max="2" width="11.453125" style="85"/>
  </cols>
  <sheetData>
    <row r="1" spans="1:3" x14ac:dyDescent="0.35">
      <c r="A1" s="213" t="s">
        <v>95</v>
      </c>
      <c r="B1" s="213"/>
      <c r="C1" s="213"/>
    </row>
    <row r="2" spans="1:3" x14ac:dyDescent="0.35">
      <c r="A2" t="s">
        <v>128</v>
      </c>
    </row>
    <row r="3" spans="1:3" x14ac:dyDescent="0.35">
      <c r="A3" s="79" t="s">
        <v>147</v>
      </c>
      <c r="B3" s="157">
        <v>0.26144551932132526</v>
      </c>
    </row>
    <row r="4" spans="1:3" x14ac:dyDescent="0.35">
      <c r="A4" s="79" t="s">
        <v>148</v>
      </c>
      <c r="B4" s="157">
        <v>0.22946110231251415</v>
      </c>
    </row>
    <row r="5" spans="1:3" x14ac:dyDescent="0.35">
      <c r="A5" s="79" t="s">
        <v>149</v>
      </c>
      <c r="B5" s="157">
        <v>0.23262330074124621</v>
      </c>
    </row>
    <row r="6" spans="1:3" x14ac:dyDescent="0.35">
      <c r="A6" s="79" t="s">
        <v>150</v>
      </c>
      <c r="B6" s="157">
        <v>0.13205111785405696</v>
      </c>
    </row>
    <row r="7" spans="1:3" x14ac:dyDescent="0.35">
      <c r="A7" s="79" t="s">
        <v>151</v>
      </c>
      <c r="B7" s="157">
        <v>9.3259933810464338E-2</v>
      </c>
    </row>
    <row r="8" spans="1:3" x14ac:dyDescent="0.35">
      <c r="A8" s="79" t="s">
        <v>152</v>
      </c>
      <c r="B8" s="157">
        <v>6.115902596039309E-2</v>
      </c>
    </row>
    <row r="9" spans="1:3" x14ac:dyDescent="0.35">
      <c r="A9" s="25"/>
      <c r="B9" s="195"/>
    </row>
    <row r="12" spans="1:3" x14ac:dyDescent="0.35">
      <c r="A12" s="213" t="s">
        <v>96</v>
      </c>
      <c r="B12" s="213"/>
      <c r="C12" s="213"/>
    </row>
    <row r="13" spans="1:3" x14ac:dyDescent="0.35">
      <c r="A13" t="s">
        <v>71</v>
      </c>
      <c r="B13" s="196"/>
    </row>
    <row r="14" spans="1:3" x14ac:dyDescent="0.35">
      <c r="A14" s="73">
        <v>2019</v>
      </c>
      <c r="B14" s="89">
        <v>5052</v>
      </c>
    </row>
    <row r="15" spans="1:3" x14ac:dyDescent="0.35">
      <c r="A15" s="73">
        <v>2020</v>
      </c>
      <c r="B15" s="89">
        <v>3777</v>
      </c>
    </row>
    <row r="16" spans="1:3" x14ac:dyDescent="0.35">
      <c r="A16" s="73">
        <v>2021</v>
      </c>
      <c r="B16" s="89">
        <v>5007</v>
      </c>
    </row>
    <row r="17" spans="1:4" x14ac:dyDescent="0.35">
      <c r="A17" s="73">
        <v>2022</v>
      </c>
      <c r="B17" s="89">
        <v>6701.1411676668704</v>
      </c>
      <c r="C17" s="19"/>
    </row>
    <row r="18" spans="1:4" x14ac:dyDescent="0.35">
      <c r="A18" s="73">
        <v>2023</v>
      </c>
      <c r="B18" s="89">
        <v>5863.2826947606573</v>
      </c>
      <c r="C18" s="19"/>
    </row>
    <row r="19" spans="1:4" x14ac:dyDescent="0.35">
      <c r="A19" s="73">
        <v>2024</v>
      </c>
      <c r="B19" s="150">
        <v>5648.7751799485832</v>
      </c>
    </row>
    <row r="24" spans="1:4" x14ac:dyDescent="0.35">
      <c r="A24" s="213" t="s">
        <v>3</v>
      </c>
      <c r="B24" s="213"/>
      <c r="C24" s="213"/>
    </row>
    <row r="25" spans="1:4" x14ac:dyDescent="0.35">
      <c r="A25" t="s">
        <v>71</v>
      </c>
    </row>
    <row r="26" spans="1:4" x14ac:dyDescent="0.35">
      <c r="A26" s="73">
        <v>2019</v>
      </c>
      <c r="B26" s="89">
        <v>6365</v>
      </c>
      <c r="C26" s="71">
        <f ca="1">OFFSET('Chiffres clés'!$C$1,,D26)</f>
        <v>2019</v>
      </c>
      <c r="D26" s="72">
        <f t="shared" ref="D26:D28" si="0">D27+1</f>
        <v>4</v>
      </c>
    </row>
    <row r="27" spans="1:4" x14ac:dyDescent="0.35">
      <c r="A27" s="73">
        <v>2020</v>
      </c>
      <c r="B27" s="89">
        <v>5996</v>
      </c>
      <c r="C27" s="71">
        <f ca="1">OFFSET('Chiffres clés'!$C$1,,D27)</f>
        <v>2020</v>
      </c>
      <c r="D27" s="72">
        <f t="shared" si="0"/>
        <v>3</v>
      </c>
    </row>
    <row r="28" spans="1:4" x14ac:dyDescent="0.35">
      <c r="A28" s="73">
        <v>2021</v>
      </c>
      <c r="B28" s="89">
        <v>6445</v>
      </c>
      <c r="C28" s="71">
        <f ca="1">OFFSET('Chiffres clés'!$C$1,,D28)</f>
        <v>2021</v>
      </c>
      <c r="D28" s="72">
        <f t="shared" si="0"/>
        <v>2</v>
      </c>
    </row>
    <row r="29" spans="1:4" x14ac:dyDescent="0.35">
      <c r="A29" s="73">
        <v>2022</v>
      </c>
      <c r="B29" s="89">
        <v>6950</v>
      </c>
      <c r="C29" s="71">
        <f ca="1">OFFSET('Chiffres clés'!$C$1,,D29)</f>
        <v>2022</v>
      </c>
      <c r="D29" s="72">
        <f>D30+1</f>
        <v>1</v>
      </c>
    </row>
    <row r="30" spans="1:4" x14ac:dyDescent="0.35">
      <c r="A30" s="73">
        <v>2023</v>
      </c>
      <c r="B30" s="89">
        <v>7401</v>
      </c>
      <c r="C30" s="71">
        <f ca="1">OFFSET('Chiffres clés'!$C$1,,D30)</f>
        <v>2023</v>
      </c>
      <c r="D30" s="72">
        <v>0</v>
      </c>
    </row>
    <row r="31" spans="1:4" x14ac:dyDescent="0.35">
      <c r="A31" s="73">
        <v>2024</v>
      </c>
      <c r="B31" s="150">
        <v>7622</v>
      </c>
      <c r="C31" s="71">
        <v>2023</v>
      </c>
      <c r="D31" s="72">
        <v>-1</v>
      </c>
    </row>
    <row r="35" spans="1:4" x14ac:dyDescent="0.35">
      <c r="A35" s="213" t="s">
        <v>5</v>
      </c>
      <c r="B35" s="213"/>
      <c r="C35" s="213"/>
    </row>
    <row r="36" spans="1:4" x14ac:dyDescent="0.35">
      <c r="A36" t="s">
        <v>98</v>
      </c>
    </row>
    <row r="37" spans="1:4" x14ac:dyDescent="0.35">
      <c r="A37" s="73">
        <v>2019</v>
      </c>
      <c r="B37" s="89">
        <v>121300</v>
      </c>
      <c r="C37" s="71">
        <f ca="1">OFFSET('Chiffres clés'!$C$1,,D37)</f>
        <v>2019</v>
      </c>
      <c r="D37" s="72">
        <f t="shared" ref="D37:D39" si="1">D38+1</f>
        <v>4</v>
      </c>
    </row>
    <row r="38" spans="1:4" x14ac:dyDescent="0.35">
      <c r="A38" s="73">
        <v>2020</v>
      </c>
      <c r="B38" s="89">
        <v>117500</v>
      </c>
      <c r="C38" s="71">
        <f ca="1">OFFSET('Chiffres clés'!$C$1,,D38)</f>
        <v>2020</v>
      </c>
      <c r="D38" s="72">
        <f t="shared" si="1"/>
        <v>3</v>
      </c>
    </row>
    <row r="39" spans="1:4" x14ac:dyDescent="0.35">
      <c r="A39" s="73">
        <v>2021</v>
      </c>
      <c r="B39" s="89">
        <v>118400</v>
      </c>
      <c r="C39" s="71">
        <f ca="1">OFFSET('Chiffres clés'!$C$1,,D39)</f>
        <v>2021</v>
      </c>
      <c r="D39" s="72">
        <f t="shared" si="1"/>
        <v>2</v>
      </c>
    </row>
    <row r="40" spans="1:4" x14ac:dyDescent="0.35">
      <c r="A40" s="73">
        <v>2022</v>
      </c>
      <c r="B40" s="89">
        <v>124900</v>
      </c>
      <c r="C40" s="71">
        <f ca="1">OFFSET('Chiffres clés'!$C$1,,D40)</f>
        <v>2022</v>
      </c>
      <c r="D40" s="72">
        <f>D41+1</f>
        <v>1</v>
      </c>
    </row>
    <row r="41" spans="1:4" x14ac:dyDescent="0.35">
      <c r="A41" s="73">
        <v>2023</v>
      </c>
      <c r="B41" s="89">
        <v>125000</v>
      </c>
      <c r="C41" s="71">
        <f ca="1">OFFSET('Chiffres clés'!$C$1,,D41)</f>
        <v>2023</v>
      </c>
      <c r="D41" s="72">
        <v>0</v>
      </c>
    </row>
    <row r="42" spans="1:4" x14ac:dyDescent="0.35">
      <c r="A42" s="73">
        <v>2024</v>
      </c>
      <c r="B42" s="150">
        <v>123500</v>
      </c>
      <c r="C42" s="71">
        <v>2023</v>
      </c>
      <c r="D42" s="72">
        <v>-1</v>
      </c>
    </row>
    <row r="45" spans="1:4" x14ac:dyDescent="0.35">
      <c r="A45" s="213" t="s">
        <v>99</v>
      </c>
      <c r="B45" s="213"/>
      <c r="C45" s="213"/>
    </row>
    <row r="46" spans="1:4" x14ac:dyDescent="0.35">
      <c r="A46" t="s">
        <v>71</v>
      </c>
      <c r="B46" s="196"/>
    </row>
    <row r="47" spans="1:4" x14ac:dyDescent="0.35">
      <c r="A47" s="73">
        <v>2019</v>
      </c>
      <c r="B47" s="89">
        <v>1183</v>
      </c>
      <c r="C47" s="72">
        <f ca="1">OFFSET('Chiffres clés'!$C$1,,D47)</f>
        <v>2019</v>
      </c>
      <c r="D47" s="72">
        <f t="shared" ref="D47:D49" si="2">D48+1</f>
        <v>4</v>
      </c>
    </row>
    <row r="48" spans="1:4" x14ac:dyDescent="0.35">
      <c r="A48" s="73">
        <v>2020</v>
      </c>
      <c r="B48" s="89">
        <v>1186</v>
      </c>
      <c r="C48" s="72">
        <f ca="1">OFFSET('Chiffres clés'!$C$1,,D48)</f>
        <v>2020</v>
      </c>
      <c r="D48" s="72">
        <f t="shared" si="2"/>
        <v>3</v>
      </c>
    </row>
    <row r="49" spans="1:4" x14ac:dyDescent="0.35">
      <c r="A49" s="73">
        <v>2021</v>
      </c>
      <c r="B49" s="89">
        <v>1232</v>
      </c>
      <c r="C49" s="71">
        <f ca="1">OFFSET('Chiffres clés'!$C$1,,D49)</f>
        <v>2021</v>
      </c>
      <c r="D49" s="72">
        <f t="shared" si="2"/>
        <v>2</v>
      </c>
    </row>
    <row r="50" spans="1:4" x14ac:dyDescent="0.35">
      <c r="A50" s="73">
        <v>2022</v>
      </c>
      <c r="B50" s="89">
        <v>2056</v>
      </c>
      <c r="C50" s="72">
        <f ca="1">OFFSET('Chiffres clés'!$C$1,,D50)</f>
        <v>2022</v>
      </c>
      <c r="D50" s="72">
        <f>D51+1</f>
        <v>1</v>
      </c>
    </row>
    <row r="51" spans="1:4" x14ac:dyDescent="0.35">
      <c r="A51" s="73">
        <v>2023</v>
      </c>
      <c r="B51" s="89">
        <v>1485</v>
      </c>
      <c r="C51" s="72">
        <f ca="1">OFFSET('Chiffres clés'!$C$1,,D51)</f>
        <v>2023</v>
      </c>
      <c r="D51" s="72">
        <v>0</v>
      </c>
    </row>
    <row r="52" spans="1:4" x14ac:dyDescent="0.35">
      <c r="A52" s="73">
        <v>2024</v>
      </c>
      <c r="B52" s="150">
        <v>1370</v>
      </c>
      <c r="C52" s="71">
        <v>2023</v>
      </c>
      <c r="D52" s="72">
        <v>-1</v>
      </c>
    </row>
    <row r="54" spans="1:4" ht="15" thickBot="1" x14ac:dyDescent="0.4"/>
    <row r="55" spans="1:4" x14ac:dyDescent="0.35">
      <c r="A55" s="1" t="s">
        <v>6</v>
      </c>
      <c r="B55" s="84"/>
    </row>
    <row r="56" spans="1:4" x14ac:dyDescent="0.35">
      <c r="A56" t="s">
        <v>71</v>
      </c>
    </row>
    <row r="57" spans="1:4" x14ac:dyDescent="0.35">
      <c r="A57" s="73">
        <v>2019</v>
      </c>
      <c r="B57" s="193">
        <v>687</v>
      </c>
      <c r="C57" s="72">
        <f ca="1">OFFSET('Chiffres clés'!$C$1,,D57)</f>
        <v>2019</v>
      </c>
      <c r="D57" s="72">
        <f t="shared" ref="D57:D59" si="3">D58+1</f>
        <v>4</v>
      </c>
    </row>
    <row r="58" spans="1:4" x14ac:dyDescent="0.35">
      <c r="A58" s="73">
        <v>2020</v>
      </c>
      <c r="B58" s="193">
        <v>646</v>
      </c>
      <c r="C58" s="72">
        <f ca="1">OFFSET('Chiffres clés'!$C$1,,D58)</f>
        <v>2020</v>
      </c>
      <c r="D58" s="72">
        <f t="shared" si="3"/>
        <v>3</v>
      </c>
    </row>
    <row r="59" spans="1:4" x14ac:dyDescent="0.35">
      <c r="A59" s="73">
        <v>2021</v>
      </c>
      <c r="B59" s="193">
        <v>682</v>
      </c>
      <c r="C59" s="71">
        <f ca="1">OFFSET('Chiffres clés'!$C$1,,D59)</f>
        <v>2021</v>
      </c>
      <c r="D59" s="72">
        <f t="shared" si="3"/>
        <v>2</v>
      </c>
    </row>
    <row r="60" spans="1:4" x14ac:dyDescent="0.35">
      <c r="A60" s="73">
        <v>2022</v>
      </c>
      <c r="B60" s="193">
        <v>698</v>
      </c>
      <c r="C60" s="72">
        <f ca="1">OFFSET('Chiffres clés'!$C$1,,D60)</f>
        <v>2022</v>
      </c>
      <c r="D60" s="72">
        <f>D61+1</f>
        <v>1</v>
      </c>
    </row>
    <row r="61" spans="1:4" x14ac:dyDescent="0.35">
      <c r="A61" s="73">
        <v>2023</v>
      </c>
      <c r="B61" s="193">
        <v>756</v>
      </c>
      <c r="C61" s="72">
        <f ca="1">OFFSET('Chiffres clés'!$C$1,,D61)</f>
        <v>2023</v>
      </c>
      <c r="D61" s="72">
        <v>0</v>
      </c>
    </row>
    <row r="62" spans="1:4" x14ac:dyDescent="0.35">
      <c r="A62" s="73">
        <v>2024</v>
      </c>
      <c r="B62" s="197">
        <v>786</v>
      </c>
      <c r="C62" s="71">
        <v>2023</v>
      </c>
      <c r="D62" s="72">
        <v>-1</v>
      </c>
    </row>
  </sheetData>
  <mergeCells count="5">
    <mergeCell ref="A35:C35"/>
    <mergeCell ref="A45:C45"/>
    <mergeCell ref="A24:C24"/>
    <mergeCell ref="A12:C12"/>
    <mergeCell ref="A1:C1"/>
  </mergeCell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98318E-A6FC-4A4A-8A56-347896F4425F}">
  <sheetPr>
    <tabColor rgb="FF92D050"/>
  </sheetPr>
  <dimension ref="A1:G122"/>
  <sheetViews>
    <sheetView topLeftCell="A115" workbookViewId="0">
      <selection activeCell="D95" sqref="D95"/>
    </sheetView>
  </sheetViews>
  <sheetFormatPr baseColWidth="10" defaultColWidth="11.453125" defaultRowHeight="14.5" x14ac:dyDescent="0.35"/>
  <cols>
    <col min="1" max="1" width="16.54296875" customWidth="1"/>
    <col min="2" max="2" width="12" customWidth="1"/>
    <col min="3" max="3" width="13" customWidth="1"/>
  </cols>
  <sheetData>
    <row r="1" spans="1:4" x14ac:dyDescent="0.35">
      <c r="A1" s="1" t="s">
        <v>100</v>
      </c>
      <c r="B1" s="1"/>
    </row>
    <row r="2" spans="1:4" x14ac:dyDescent="0.35">
      <c r="A2" t="s">
        <v>71</v>
      </c>
    </row>
    <row r="3" spans="1:4" x14ac:dyDescent="0.35">
      <c r="A3" s="73">
        <v>2019</v>
      </c>
      <c r="B3" s="127">
        <v>4763</v>
      </c>
      <c r="C3" s="71">
        <f ca="1">OFFSET('Chiffres clés'!$C$1,,D3)</f>
        <v>2019</v>
      </c>
      <c r="D3" s="72">
        <f t="shared" ref="D3:D5" si="0">D4+1</f>
        <v>4</v>
      </c>
    </row>
    <row r="4" spans="1:4" x14ac:dyDescent="0.35">
      <c r="A4" s="73">
        <v>2020</v>
      </c>
      <c r="B4" s="127">
        <v>3631</v>
      </c>
      <c r="C4" s="71">
        <f ca="1">OFFSET('Chiffres clés'!$C$1,,D4)</f>
        <v>2020</v>
      </c>
      <c r="D4" s="72">
        <f t="shared" si="0"/>
        <v>3</v>
      </c>
    </row>
    <row r="5" spans="1:4" x14ac:dyDescent="0.35">
      <c r="A5" s="73">
        <v>2021</v>
      </c>
      <c r="B5" s="127">
        <v>4700</v>
      </c>
      <c r="C5" s="71">
        <f ca="1">OFFSET('Chiffres clés'!$C$1,,D5)</f>
        <v>2021</v>
      </c>
      <c r="D5" s="72">
        <f t="shared" si="0"/>
        <v>2</v>
      </c>
    </row>
    <row r="6" spans="1:4" x14ac:dyDescent="0.35">
      <c r="A6" s="73">
        <v>2022</v>
      </c>
      <c r="B6" s="127">
        <v>5262</v>
      </c>
      <c r="C6" s="71">
        <f ca="1">OFFSET('Chiffres clés'!$C$1,,D6)</f>
        <v>2022</v>
      </c>
      <c r="D6" s="72">
        <f>D7+1</f>
        <v>1</v>
      </c>
    </row>
    <row r="7" spans="1:4" x14ac:dyDescent="0.35">
      <c r="A7" s="73">
        <v>2023</v>
      </c>
      <c r="B7" s="127">
        <v>5489</v>
      </c>
      <c r="C7" s="71">
        <f ca="1">OFFSET('Chiffres clés'!$C$1,,D7)</f>
        <v>2023</v>
      </c>
      <c r="D7" s="72">
        <v>0</v>
      </c>
    </row>
    <row r="8" spans="1:4" x14ac:dyDescent="0.35">
      <c r="A8" s="73">
        <v>2024</v>
      </c>
      <c r="B8" s="159">
        <v>5361.0312584701696</v>
      </c>
      <c r="C8" s="71">
        <v>2023</v>
      </c>
      <c r="D8" s="72">
        <v>-1</v>
      </c>
    </row>
    <row r="9" spans="1:4" x14ac:dyDescent="0.35">
      <c r="A9" s="22"/>
    </row>
    <row r="10" spans="1:4" x14ac:dyDescent="0.35">
      <c r="A10" s="26" t="s">
        <v>101</v>
      </c>
    </row>
    <row r="12" spans="1:4" ht="15" thickBot="1" x14ac:dyDescent="0.4"/>
    <row r="13" spans="1:4" x14ac:dyDescent="0.35">
      <c r="A13" s="1" t="s">
        <v>19</v>
      </c>
      <c r="B13" s="1"/>
      <c r="C13" s="1"/>
    </row>
    <row r="14" spans="1:4" x14ac:dyDescent="0.35">
      <c r="A14" t="s">
        <v>71</v>
      </c>
    </row>
    <row r="15" spans="1:4" x14ac:dyDescent="0.35">
      <c r="A15" s="73">
        <v>2019</v>
      </c>
      <c r="B15" s="127">
        <v>3321</v>
      </c>
      <c r="C15" s="71">
        <f ca="1">OFFSET('Chiffres clés'!$C$1,,D15)</f>
        <v>2019</v>
      </c>
      <c r="D15" s="72">
        <f t="shared" ref="D15:D17" si="1">D16+1</f>
        <v>4</v>
      </c>
    </row>
    <row r="16" spans="1:4" x14ac:dyDescent="0.35">
      <c r="A16" s="73">
        <v>2020</v>
      </c>
      <c r="B16" s="127">
        <v>3366</v>
      </c>
      <c r="C16" s="71">
        <f ca="1">OFFSET('Chiffres clés'!$C$1,,D16)</f>
        <v>2020</v>
      </c>
      <c r="D16" s="72">
        <f t="shared" si="1"/>
        <v>3</v>
      </c>
    </row>
    <row r="17" spans="1:4" x14ac:dyDescent="0.35">
      <c r="A17" s="73">
        <v>2021</v>
      </c>
      <c r="B17" s="127">
        <v>2906</v>
      </c>
      <c r="C17" s="71">
        <f ca="1">OFFSET('Chiffres clés'!$C$1,,D17)</f>
        <v>2021</v>
      </c>
      <c r="D17" s="72">
        <f t="shared" si="1"/>
        <v>2</v>
      </c>
    </row>
    <row r="18" spans="1:4" x14ac:dyDescent="0.35">
      <c r="A18" s="73">
        <v>2022</v>
      </c>
      <c r="B18" s="127">
        <v>1931</v>
      </c>
      <c r="C18" s="71">
        <f ca="1">OFFSET('Chiffres clés'!$C$1,,D18)</f>
        <v>2022</v>
      </c>
      <c r="D18" s="72">
        <f>D19+1</f>
        <v>1</v>
      </c>
    </row>
    <row r="19" spans="1:4" x14ac:dyDescent="0.35">
      <c r="A19" s="73">
        <v>2023</v>
      </c>
      <c r="B19" s="127">
        <v>5287</v>
      </c>
      <c r="C19" s="71">
        <f ca="1">OFFSET('Chiffres clés'!$C$1,,D19)</f>
        <v>2023</v>
      </c>
      <c r="D19" s="72">
        <v>0</v>
      </c>
    </row>
    <row r="20" spans="1:4" x14ac:dyDescent="0.35">
      <c r="A20" s="73">
        <v>2024</v>
      </c>
      <c r="B20" s="159">
        <v>4319.0312584701696</v>
      </c>
      <c r="C20" s="71">
        <v>2023</v>
      </c>
      <c r="D20" s="72">
        <v>-1</v>
      </c>
    </row>
    <row r="22" spans="1:4" ht="15" thickBot="1" x14ac:dyDescent="0.4"/>
    <row r="23" spans="1:4" x14ac:dyDescent="0.35">
      <c r="A23" s="1" t="s">
        <v>102</v>
      </c>
      <c r="B23" s="1"/>
    </row>
    <row r="24" spans="1:4" x14ac:dyDescent="0.35">
      <c r="A24" t="s">
        <v>71</v>
      </c>
      <c r="B24" s="43"/>
    </row>
    <row r="25" spans="1:4" x14ac:dyDescent="0.35">
      <c r="A25" s="73">
        <v>2019</v>
      </c>
      <c r="B25" s="127">
        <v>4694</v>
      </c>
    </row>
    <row r="26" spans="1:4" x14ac:dyDescent="0.35">
      <c r="A26" s="73">
        <v>2020</v>
      </c>
      <c r="B26" s="127">
        <v>3959</v>
      </c>
    </row>
    <row r="27" spans="1:4" x14ac:dyDescent="0.35">
      <c r="A27" s="73">
        <v>2021</v>
      </c>
      <c r="B27" s="127">
        <v>5115</v>
      </c>
    </row>
    <row r="28" spans="1:4" x14ac:dyDescent="0.35">
      <c r="A28" s="73">
        <v>2022</v>
      </c>
      <c r="B28" s="135">
        <v>6318</v>
      </c>
    </row>
    <row r="29" spans="1:4" x14ac:dyDescent="0.35">
      <c r="A29" s="73">
        <v>2023</v>
      </c>
      <c r="B29" s="135">
        <v>5447</v>
      </c>
    </row>
    <row r="30" spans="1:4" x14ac:dyDescent="0.35">
      <c r="A30" s="73">
        <v>2024</v>
      </c>
      <c r="B30" s="159">
        <v>5699.0315441477505</v>
      </c>
    </row>
    <row r="32" spans="1:4" ht="15" thickBot="1" x14ac:dyDescent="0.4"/>
    <row r="33" spans="1:4" x14ac:dyDescent="0.35">
      <c r="A33" s="1" t="s">
        <v>103</v>
      </c>
      <c r="B33" s="1"/>
    </row>
    <row r="34" spans="1:4" x14ac:dyDescent="0.35">
      <c r="A34" t="s">
        <v>71</v>
      </c>
      <c r="B34" s="43"/>
    </row>
    <row r="35" spans="1:4" x14ac:dyDescent="0.35">
      <c r="A35" s="73">
        <v>2019</v>
      </c>
      <c r="B35" s="127">
        <v>3532</v>
      </c>
    </row>
    <row r="36" spans="1:4" x14ac:dyDescent="0.35">
      <c r="A36" s="73">
        <v>2020</v>
      </c>
      <c r="B36" s="127">
        <v>3018</v>
      </c>
    </row>
    <row r="37" spans="1:4" x14ac:dyDescent="0.35">
      <c r="A37" s="73">
        <v>2021</v>
      </c>
      <c r="B37" s="127">
        <v>3576</v>
      </c>
    </row>
    <row r="38" spans="1:4" x14ac:dyDescent="0.35">
      <c r="A38" s="73">
        <v>2022</v>
      </c>
      <c r="B38" s="127">
        <v>4205</v>
      </c>
    </row>
    <row r="39" spans="1:4" x14ac:dyDescent="0.35">
      <c r="A39" s="73">
        <v>2023</v>
      </c>
      <c r="B39" s="127">
        <v>3850</v>
      </c>
    </row>
    <row r="40" spans="1:4" x14ac:dyDescent="0.35">
      <c r="A40" s="73">
        <v>2024</v>
      </c>
      <c r="B40" s="159">
        <v>3595.1828167804201</v>
      </c>
    </row>
    <row r="41" spans="1:4" x14ac:dyDescent="0.35">
      <c r="A41" s="23"/>
      <c r="B41" s="44"/>
    </row>
    <row r="42" spans="1:4" ht="15" thickBot="1" x14ac:dyDescent="0.4">
      <c r="A42" s="27"/>
      <c r="B42" s="27"/>
    </row>
    <row r="43" spans="1:4" x14ac:dyDescent="0.35">
      <c r="A43" s="1" t="s">
        <v>20</v>
      </c>
      <c r="B43" s="1"/>
      <c r="C43" s="1"/>
    </row>
    <row r="44" spans="1:4" x14ac:dyDescent="0.35">
      <c r="A44" t="s">
        <v>71</v>
      </c>
    </row>
    <row r="45" spans="1:4" x14ac:dyDescent="0.35">
      <c r="A45" s="73">
        <v>2019</v>
      </c>
      <c r="B45" s="127">
        <v>1801</v>
      </c>
      <c r="C45" s="71">
        <f ca="1">OFFSET('Chiffres clés'!$C$1,,D45)</f>
        <v>2019</v>
      </c>
      <c r="D45" s="72">
        <f t="shared" ref="D45:D47" si="2">D46+1</f>
        <v>4</v>
      </c>
    </row>
    <row r="46" spans="1:4" x14ac:dyDescent="0.35">
      <c r="A46" s="73">
        <v>2020</v>
      </c>
      <c r="B46" s="127">
        <v>1221</v>
      </c>
      <c r="C46" s="71">
        <f ca="1">OFFSET('Chiffres clés'!$C$1,,D46)</f>
        <v>2020</v>
      </c>
      <c r="D46" s="72">
        <f t="shared" si="2"/>
        <v>3</v>
      </c>
    </row>
    <row r="47" spans="1:4" x14ac:dyDescent="0.35">
      <c r="A47" s="73">
        <v>2021</v>
      </c>
      <c r="B47" s="127">
        <v>1705</v>
      </c>
      <c r="C47" s="71">
        <f ca="1">OFFSET('Chiffres clés'!$C$1,,D47)</f>
        <v>2021</v>
      </c>
      <c r="D47" s="72">
        <f t="shared" si="2"/>
        <v>2</v>
      </c>
    </row>
    <row r="48" spans="1:4" x14ac:dyDescent="0.35">
      <c r="A48" s="73">
        <v>2022</v>
      </c>
      <c r="B48" s="127">
        <v>2141</v>
      </c>
      <c r="C48" s="71">
        <f ca="1">OFFSET('Chiffres clés'!$C$1,,D48)</f>
        <v>2022</v>
      </c>
      <c r="D48" s="72">
        <f>D49+1</f>
        <v>1</v>
      </c>
    </row>
    <row r="49" spans="1:4" x14ac:dyDescent="0.35">
      <c r="A49" s="73">
        <v>2023</v>
      </c>
      <c r="B49" s="127">
        <v>2236</v>
      </c>
      <c r="C49" s="71">
        <f ca="1">OFFSET('Chiffres clés'!$C$1,,D49)</f>
        <v>2023</v>
      </c>
      <c r="D49" s="72">
        <v>0</v>
      </c>
    </row>
    <row r="50" spans="1:4" x14ac:dyDescent="0.35">
      <c r="A50" s="73">
        <v>2024</v>
      </c>
      <c r="B50" s="159">
        <v>2182</v>
      </c>
      <c r="C50" s="71">
        <v>2023</v>
      </c>
      <c r="D50" s="72">
        <v>-1</v>
      </c>
    </row>
    <row r="52" spans="1:4" ht="15" thickBot="1" x14ac:dyDescent="0.4"/>
    <row r="53" spans="1:4" x14ac:dyDescent="0.35">
      <c r="A53" s="1" t="s">
        <v>129</v>
      </c>
      <c r="B53" s="1"/>
      <c r="C53" s="1"/>
    </row>
    <row r="54" spans="1:4" x14ac:dyDescent="0.35">
      <c r="A54" t="s">
        <v>71</v>
      </c>
    </row>
    <row r="55" spans="1:4" x14ac:dyDescent="0.35">
      <c r="A55" s="73">
        <v>2019</v>
      </c>
      <c r="B55" s="127">
        <v>1142</v>
      </c>
      <c r="C55" s="72">
        <f t="shared" ref="C55:C57" si="3">C56+1</f>
        <v>4</v>
      </c>
      <c r="D55" s="72"/>
    </row>
    <row r="56" spans="1:4" x14ac:dyDescent="0.35">
      <c r="A56" s="73">
        <v>2020</v>
      </c>
      <c r="B56" s="127">
        <v>2004</v>
      </c>
      <c r="C56" s="72">
        <f t="shared" si="3"/>
        <v>3</v>
      </c>
      <c r="D56" s="72"/>
    </row>
    <row r="57" spans="1:4" x14ac:dyDescent="0.35">
      <c r="A57" s="73">
        <v>2021</v>
      </c>
      <c r="B57" s="127">
        <v>1357</v>
      </c>
      <c r="C57" s="72">
        <f t="shared" si="3"/>
        <v>2</v>
      </c>
      <c r="D57" s="72"/>
    </row>
    <row r="58" spans="1:4" x14ac:dyDescent="0.35">
      <c r="A58" s="73">
        <v>2022</v>
      </c>
      <c r="B58" s="127">
        <v>-180.3</v>
      </c>
      <c r="C58" s="72">
        <f>C59+1</f>
        <v>1</v>
      </c>
      <c r="D58" s="72"/>
    </row>
    <row r="59" spans="1:4" x14ac:dyDescent="0.35">
      <c r="A59" s="73">
        <v>2023</v>
      </c>
      <c r="B59" s="127">
        <v>2342.7999999999997</v>
      </c>
      <c r="C59" s="72">
        <v>0</v>
      </c>
      <c r="D59" s="72"/>
    </row>
    <row r="60" spans="1:4" x14ac:dyDescent="0.35">
      <c r="A60" s="73">
        <v>2024</v>
      </c>
      <c r="B60" s="159">
        <v>2225.4</v>
      </c>
      <c r="C60" s="72">
        <v>-1</v>
      </c>
    </row>
    <row r="62" spans="1:4" ht="17" customHeight="1" x14ac:dyDescent="0.35">
      <c r="A62" s="139" t="s">
        <v>130</v>
      </c>
    </row>
    <row r="63" spans="1:4" hidden="1" x14ac:dyDescent="0.35">
      <c r="A63" s="140"/>
    </row>
    <row r="64" spans="1:4" hidden="1" x14ac:dyDescent="0.35">
      <c r="A64" s="141" t="s">
        <v>104</v>
      </c>
      <c r="B64" s="1"/>
    </row>
    <row r="65" spans="1:7" hidden="1" x14ac:dyDescent="0.35">
      <c r="A65" s="140" t="s">
        <v>71</v>
      </c>
      <c r="B65" s="43" t="s">
        <v>97</v>
      </c>
    </row>
    <row r="66" spans="1:7" hidden="1" x14ac:dyDescent="0.35">
      <c r="A66" s="140">
        <v>2018</v>
      </c>
      <c r="B66" s="19">
        <v>1274</v>
      </c>
    </row>
    <row r="67" spans="1:7" hidden="1" x14ac:dyDescent="0.35">
      <c r="A67" s="140">
        <v>2019</v>
      </c>
      <c r="B67" s="19">
        <v>1615</v>
      </c>
    </row>
    <row r="68" spans="1:7" hidden="1" x14ac:dyDescent="0.35">
      <c r="A68" s="140">
        <v>2020</v>
      </c>
      <c r="B68" s="19">
        <v>2010</v>
      </c>
    </row>
    <row r="69" spans="1:7" hidden="1" x14ac:dyDescent="0.35">
      <c r="A69" s="140">
        <v>2021</v>
      </c>
      <c r="B69" s="19">
        <v>1793</v>
      </c>
    </row>
    <row r="70" spans="1:7" hidden="1" x14ac:dyDescent="0.35">
      <c r="A70" s="140">
        <v>2022</v>
      </c>
      <c r="B70" s="19"/>
    </row>
    <row r="71" spans="1:7" hidden="1" x14ac:dyDescent="0.35">
      <c r="A71" s="142">
        <v>2023</v>
      </c>
      <c r="B71" s="19"/>
    </row>
    <row r="72" spans="1:7" hidden="1" x14ac:dyDescent="0.35">
      <c r="A72" s="140"/>
    </row>
    <row r="73" spans="1:7" hidden="1" x14ac:dyDescent="0.35">
      <c r="A73" s="143" t="s">
        <v>105</v>
      </c>
      <c r="B73" s="45"/>
    </row>
    <row r="74" spans="1:7" hidden="1" x14ac:dyDescent="0.35">
      <c r="A74" s="144"/>
      <c r="B74" s="45"/>
    </row>
    <row r="75" spans="1:7" ht="14.65" hidden="1" customHeight="1" x14ac:dyDescent="0.35">
      <c r="A75" s="140"/>
      <c r="C75" s="45"/>
      <c r="D75" s="45"/>
      <c r="E75" s="45"/>
      <c r="F75" s="45"/>
      <c r="G75" s="45"/>
    </row>
    <row r="76" spans="1:7" ht="15" thickBot="1" x14ac:dyDescent="0.4">
      <c r="A76" s="140"/>
      <c r="C76" s="45"/>
      <c r="D76" s="45"/>
      <c r="E76" s="45"/>
      <c r="F76" s="45"/>
      <c r="G76" s="45"/>
    </row>
    <row r="77" spans="1:7" x14ac:dyDescent="0.35">
      <c r="A77" s="1" t="s">
        <v>131</v>
      </c>
      <c r="B77" s="1"/>
    </row>
    <row r="78" spans="1:7" x14ac:dyDescent="0.35">
      <c r="A78" t="s">
        <v>71</v>
      </c>
    </row>
    <row r="79" spans="1:7" x14ac:dyDescent="0.35">
      <c r="A79" s="73">
        <v>2019</v>
      </c>
      <c r="B79" s="127">
        <v>5184</v>
      </c>
      <c r="C79" s="72">
        <f t="shared" ref="C79:C81" si="4">C80+1</f>
        <v>4</v>
      </c>
    </row>
    <row r="80" spans="1:7" x14ac:dyDescent="0.35">
      <c r="A80" s="73">
        <v>2020</v>
      </c>
      <c r="B80" s="127">
        <v>3531</v>
      </c>
      <c r="C80" s="72">
        <f t="shared" si="4"/>
        <v>3</v>
      </c>
    </row>
    <row r="81" spans="1:4" x14ac:dyDescent="0.35">
      <c r="A81" s="73">
        <v>2021</v>
      </c>
      <c r="B81" s="127">
        <v>2789</v>
      </c>
      <c r="C81" s="72">
        <f t="shared" si="4"/>
        <v>2</v>
      </c>
    </row>
    <row r="82" spans="1:4" x14ac:dyDescent="0.35">
      <c r="A82" s="73">
        <v>2022</v>
      </c>
      <c r="B82" s="127">
        <v>4320</v>
      </c>
      <c r="C82" s="72">
        <f>C83+1</f>
        <v>1</v>
      </c>
    </row>
    <row r="83" spans="1:4" x14ac:dyDescent="0.35">
      <c r="A83" s="73">
        <v>2023</v>
      </c>
      <c r="B83" s="127">
        <v>3280.8</v>
      </c>
      <c r="C83" s="72">
        <v>0</v>
      </c>
    </row>
    <row r="84" spans="1:4" x14ac:dyDescent="0.35">
      <c r="A84" s="73">
        <v>2024</v>
      </c>
      <c r="B84" s="159">
        <v>3112</v>
      </c>
      <c r="C84" s="72">
        <v>-1</v>
      </c>
    </row>
    <row r="86" spans="1:4" x14ac:dyDescent="0.35">
      <c r="A86" s="138" t="s">
        <v>132</v>
      </c>
      <c r="B86" s="46"/>
    </row>
    <row r="87" spans="1:4" ht="14.5" customHeight="1" x14ac:dyDescent="0.35">
      <c r="B87" s="46"/>
      <c r="C87" s="46"/>
      <c r="D87" s="46"/>
    </row>
    <row r="88" spans="1:4" ht="15" thickBot="1" x14ac:dyDescent="0.4">
      <c r="A88" s="72" t="s">
        <v>23</v>
      </c>
      <c r="B88" s="72"/>
      <c r="C88" s="137"/>
      <c r="D88" s="46"/>
    </row>
    <row r="89" spans="1:4" x14ac:dyDescent="0.35">
      <c r="A89" s="1" t="s">
        <v>133</v>
      </c>
      <c r="B89" s="1"/>
      <c r="C89" s="1"/>
    </row>
    <row r="90" spans="1:4" x14ac:dyDescent="0.35">
      <c r="A90" t="s">
        <v>71</v>
      </c>
    </row>
    <row r="91" spans="1:4" x14ac:dyDescent="0.35">
      <c r="A91" s="73">
        <v>2019</v>
      </c>
      <c r="B91" s="68">
        <v>0.39200000000000002</v>
      </c>
      <c r="C91" s="72">
        <f t="shared" ref="C91:C93" si="5">C92+1</f>
        <v>4</v>
      </c>
    </row>
    <row r="92" spans="1:4" x14ac:dyDescent="0.35">
      <c r="A92" s="73">
        <v>2020</v>
      </c>
      <c r="B92" s="68">
        <v>0.28000000000000003</v>
      </c>
      <c r="C92" s="72">
        <f t="shared" si="5"/>
        <v>3</v>
      </c>
    </row>
    <row r="93" spans="1:4" x14ac:dyDescent="0.35">
      <c r="A93" s="73">
        <v>2021</v>
      </c>
      <c r="B93" s="68">
        <v>0.186</v>
      </c>
      <c r="C93" s="72">
        <f t="shared" si="5"/>
        <v>2</v>
      </c>
    </row>
    <row r="94" spans="1:4" x14ac:dyDescent="0.35">
      <c r="A94" s="73">
        <v>2022</v>
      </c>
      <c r="B94" s="68">
        <v>0.25239541949053518</v>
      </c>
      <c r="C94" s="72">
        <f>C95+1</f>
        <v>1</v>
      </c>
    </row>
    <row r="95" spans="1:4" x14ac:dyDescent="0.35">
      <c r="A95" s="73">
        <v>2023</v>
      </c>
      <c r="B95" s="68">
        <v>0.18269295021717341</v>
      </c>
      <c r="C95" s="72">
        <v>0</v>
      </c>
    </row>
    <row r="96" spans="1:4" x14ac:dyDescent="0.35">
      <c r="A96" s="73">
        <v>2024</v>
      </c>
      <c r="B96" s="164">
        <v>0.16700654717183644</v>
      </c>
      <c r="C96" s="72">
        <v>-1</v>
      </c>
    </row>
    <row r="97" spans="1:4" x14ac:dyDescent="0.35">
      <c r="C97" s="21"/>
    </row>
    <row r="98" spans="1:4" x14ac:dyDescent="0.35">
      <c r="A98" s="138" t="s">
        <v>134</v>
      </c>
      <c r="B98" s="46"/>
    </row>
    <row r="99" spans="1:4" x14ac:dyDescent="0.35">
      <c r="A99" s="22"/>
      <c r="C99" s="46"/>
      <c r="D99" s="46"/>
    </row>
    <row r="100" spans="1:4" ht="15" thickBot="1" x14ac:dyDescent="0.4">
      <c r="A100" s="136" t="s">
        <v>117</v>
      </c>
      <c r="B100" s="72"/>
      <c r="C100" s="46"/>
      <c r="D100" s="46"/>
    </row>
    <row r="101" spans="1:4" x14ac:dyDescent="0.35">
      <c r="A101" s="1" t="s">
        <v>135</v>
      </c>
      <c r="B101" s="1"/>
      <c r="C101" s="1"/>
    </row>
    <row r="102" spans="1:4" x14ac:dyDescent="0.35">
      <c r="A102" t="s">
        <v>71</v>
      </c>
    </row>
    <row r="103" spans="1:4" x14ac:dyDescent="0.35">
      <c r="A103" s="73">
        <v>2019</v>
      </c>
      <c r="B103" s="69">
        <v>1.0900000000000001</v>
      </c>
      <c r="C103" s="72">
        <f t="shared" ref="C103:C105" si="6">C104+1</f>
        <v>4</v>
      </c>
    </row>
    <row r="104" spans="1:4" x14ac:dyDescent="0.35">
      <c r="A104" s="73">
        <v>2020</v>
      </c>
      <c r="B104" s="69">
        <v>0.97</v>
      </c>
      <c r="C104" s="72">
        <f t="shared" si="6"/>
        <v>3</v>
      </c>
    </row>
    <row r="105" spans="1:4" x14ac:dyDescent="0.35">
      <c r="A105" s="73">
        <v>2021</v>
      </c>
      <c r="B105" s="69">
        <v>0.59</v>
      </c>
      <c r="C105" s="72">
        <f t="shared" si="6"/>
        <v>2</v>
      </c>
    </row>
    <row r="106" spans="1:4" x14ac:dyDescent="0.35">
      <c r="A106" s="73">
        <v>2022</v>
      </c>
      <c r="B106" s="69">
        <v>0.82098061573546177</v>
      </c>
      <c r="C106" s="72">
        <f>C107+1</f>
        <v>1</v>
      </c>
    </row>
    <row r="107" spans="1:4" x14ac:dyDescent="0.35">
      <c r="A107" s="73">
        <v>2023</v>
      </c>
      <c r="B107" s="69">
        <v>0.59770449990890873</v>
      </c>
      <c r="C107" s="72">
        <v>0</v>
      </c>
    </row>
    <row r="108" spans="1:4" x14ac:dyDescent="0.35">
      <c r="A108" s="73">
        <v>2024</v>
      </c>
      <c r="B108" s="164">
        <v>0.58048533014673076</v>
      </c>
      <c r="C108" s="72">
        <v>-1</v>
      </c>
    </row>
    <row r="110" spans="1:4" x14ac:dyDescent="0.35">
      <c r="A110" s="138" t="s">
        <v>134</v>
      </c>
      <c r="B110" s="27"/>
    </row>
    <row r="111" spans="1:4" ht="14.5" customHeight="1" x14ac:dyDescent="0.35">
      <c r="B111" s="46"/>
      <c r="C111" s="27"/>
      <c r="D111" s="27"/>
    </row>
    <row r="112" spans="1:4" ht="15" thickBot="1" x14ac:dyDescent="0.4">
      <c r="A112" s="72" t="s">
        <v>106</v>
      </c>
      <c r="B112" s="72"/>
      <c r="C112" s="46"/>
      <c r="D112" s="46"/>
    </row>
    <row r="113" spans="1:4" x14ac:dyDescent="0.35">
      <c r="A113" s="1" t="s">
        <v>107</v>
      </c>
      <c r="B113" s="1"/>
      <c r="C113" s="1"/>
    </row>
    <row r="114" spans="1:4" x14ac:dyDescent="0.35">
      <c r="A114" t="s">
        <v>108</v>
      </c>
    </row>
    <row r="115" spans="1:4" x14ac:dyDescent="0.35">
      <c r="A115" s="73">
        <v>2019</v>
      </c>
      <c r="B115" s="76">
        <v>0.1</v>
      </c>
      <c r="C115" s="71">
        <f ca="1">OFFSET('Chiffres clés'!$C$1,,D115)</f>
        <v>2020</v>
      </c>
      <c r="D115" s="72">
        <f t="shared" ref="D115:D116" si="7">D116+1</f>
        <v>3</v>
      </c>
    </row>
    <row r="116" spans="1:4" x14ac:dyDescent="0.35">
      <c r="A116" s="73">
        <v>2020</v>
      </c>
      <c r="B116" s="76">
        <v>0.06</v>
      </c>
      <c r="C116" s="71">
        <f ca="1">OFFSET('Chiffres clés'!$C$1,,D116)</f>
        <v>2021</v>
      </c>
      <c r="D116" s="72">
        <f t="shared" si="7"/>
        <v>2</v>
      </c>
    </row>
    <row r="117" spans="1:4" x14ac:dyDescent="0.35">
      <c r="A117" s="73">
        <v>2021</v>
      </c>
      <c r="B117" s="76">
        <v>0.10299999999999999</v>
      </c>
      <c r="C117" s="71">
        <f ca="1">OFFSET('Chiffres clés'!$C$1,,D117)</f>
        <v>2022</v>
      </c>
      <c r="D117" s="72">
        <f>D118+1</f>
        <v>1</v>
      </c>
    </row>
    <row r="118" spans="1:4" x14ac:dyDescent="0.35">
      <c r="A118" s="73">
        <v>2022</v>
      </c>
      <c r="B118" s="76">
        <v>0.108</v>
      </c>
      <c r="C118" s="71">
        <f ca="1">OFFSET('Chiffres clés'!$C$1,,D118)</f>
        <v>2023</v>
      </c>
      <c r="D118" s="72">
        <v>0</v>
      </c>
    </row>
    <row r="119" spans="1:4" x14ac:dyDescent="0.35">
      <c r="A119" s="73">
        <v>2023</v>
      </c>
      <c r="B119" s="76">
        <v>0.114</v>
      </c>
      <c r="C119" s="71">
        <f ca="1">OFFSET('Chiffres clés'!$C$1,,D119)</f>
        <v>2024</v>
      </c>
      <c r="D119" s="72">
        <v>-1</v>
      </c>
    </row>
    <row r="120" spans="1:4" x14ac:dyDescent="0.35">
      <c r="A120" s="73">
        <v>2024</v>
      </c>
      <c r="B120" s="163">
        <v>0.105</v>
      </c>
    </row>
    <row r="122" spans="1:4" x14ac:dyDescent="0.35">
      <c r="A122" s="138" t="s">
        <v>109</v>
      </c>
    </row>
  </sheetData>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78BEA4-B76C-4E83-AFF0-FC00863C6904}">
  <sheetPr>
    <tabColor rgb="FF92D050"/>
  </sheetPr>
  <dimension ref="A3:F22"/>
  <sheetViews>
    <sheetView tabSelected="1" topLeftCell="A3" workbookViewId="0">
      <selection activeCell="C17" sqref="C17"/>
    </sheetView>
  </sheetViews>
  <sheetFormatPr baseColWidth="10" defaultColWidth="11.453125" defaultRowHeight="14.5" x14ac:dyDescent="0.35"/>
  <cols>
    <col min="1" max="1" width="5.81640625" style="37" customWidth="1"/>
    <col min="2" max="2" width="30.81640625" style="37" customWidth="1"/>
    <col min="3" max="3" width="19.7265625" style="37" customWidth="1"/>
    <col min="4" max="4" width="18.54296875" style="37" customWidth="1"/>
    <col min="5" max="5" width="22.7265625" style="37" customWidth="1"/>
    <col min="6" max="6" width="19.453125" style="37" customWidth="1"/>
    <col min="7" max="7" width="15.453125" style="37" customWidth="1"/>
    <col min="8" max="256" width="11.453125" style="37"/>
    <col min="257" max="257" width="5.81640625" style="37" customWidth="1"/>
    <col min="258" max="258" width="30.81640625" style="37" customWidth="1"/>
    <col min="259" max="259" width="19.7265625" style="37" customWidth="1"/>
    <col min="260" max="260" width="18.54296875" style="37" customWidth="1"/>
    <col min="261" max="261" width="22.7265625" style="37" customWidth="1"/>
    <col min="262" max="262" width="19.453125" style="37" customWidth="1"/>
    <col min="263" max="263" width="15.453125" style="37" customWidth="1"/>
    <col min="264" max="512" width="11.453125" style="37"/>
    <col min="513" max="513" width="5.81640625" style="37" customWidth="1"/>
    <col min="514" max="514" width="30.81640625" style="37" customWidth="1"/>
    <col min="515" max="515" width="19.7265625" style="37" customWidth="1"/>
    <col min="516" max="516" width="18.54296875" style="37" customWidth="1"/>
    <col min="517" max="517" width="22.7265625" style="37" customWidth="1"/>
    <col min="518" max="518" width="19.453125" style="37" customWidth="1"/>
    <col min="519" max="519" width="15.453125" style="37" customWidth="1"/>
    <col min="520" max="768" width="11.453125" style="37"/>
    <col min="769" max="769" width="5.81640625" style="37" customWidth="1"/>
    <col min="770" max="770" width="30.81640625" style="37" customWidth="1"/>
    <col min="771" max="771" width="19.7265625" style="37" customWidth="1"/>
    <col min="772" max="772" width="18.54296875" style="37" customWidth="1"/>
    <col min="773" max="773" width="22.7265625" style="37" customWidth="1"/>
    <col min="774" max="774" width="19.453125" style="37" customWidth="1"/>
    <col min="775" max="775" width="15.453125" style="37" customWidth="1"/>
    <col min="776" max="1024" width="11.453125" style="37"/>
    <col min="1025" max="1025" width="5.81640625" style="37" customWidth="1"/>
    <col min="1026" max="1026" width="30.81640625" style="37" customWidth="1"/>
    <col min="1027" max="1027" width="19.7265625" style="37" customWidth="1"/>
    <col min="1028" max="1028" width="18.54296875" style="37" customWidth="1"/>
    <col min="1029" max="1029" width="22.7265625" style="37" customWidth="1"/>
    <col min="1030" max="1030" width="19.453125" style="37" customWidth="1"/>
    <col min="1031" max="1031" width="15.453125" style="37" customWidth="1"/>
    <col min="1032" max="1280" width="11.453125" style="37"/>
    <col min="1281" max="1281" width="5.81640625" style="37" customWidth="1"/>
    <col min="1282" max="1282" width="30.81640625" style="37" customWidth="1"/>
    <col min="1283" max="1283" width="19.7265625" style="37" customWidth="1"/>
    <col min="1284" max="1284" width="18.54296875" style="37" customWidth="1"/>
    <col min="1285" max="1285" width="22.7265625" style="37" customWidth="1"/>
    <col min="1286" max="1286" width="19.453125" style="37" customWidth="1"/>
    <col min="1287" max="1287" width="15.453125" style="37" customWidth="1"/>
    <col min="1288" max="1536" width="11.453125" style="37"/>
    <col min="1537" max="1537" width="5.81640625" style="37" customWidth="1"/>
    <col min="1538" max="1538" width="30.81640625" style="37" customWidth="1"/>
    <col min="1539" max="1539" width="19.7265625" style="37" customWidth="1"/>
    <col min="1540" max="1540" width="18.54296875" style="37" customWidth="1"/>
    <col min="1541" max="1541" width="22.7265625" style="37" customWidth="1"/>
    <col min="1542" max="1542" width="19.453125" style="37" customWidth="1"/>
    <col min="1543" max="1543" width="15.453125" style="37" customWidth="1"/>
    <col min="1544" max="1792" width="11.453125" style="37"/>
    <col min="1793" max="1793" width="5.81640625" style="37" customWidth="1"/>
    <col min="1794" max="1794" width="30.81640625" style="37" customWidth="1"/>
    <col min="1795" max="1795" width="19.7265625" style="37" customWidth="1"/>
    <col min="1796" max="1796" width="18.54296875" style="37" customWidth="1"/>
    <col min="1797" max="1797" width="22.7265625" style="37" customWidth="1"/>
    <col min="1798" max="1798" width="19.453125" style="37" customWidth="1"/>
    <col min="1799" max="1799" width="15.453125" style="37" customWidth="1"/>
    <col min="1800" max="2048" width="11.453125" style="37"/>
    <col min="2049" max="2049" width="5.81640625" style="37" customWidth="1"/>
    <col min="2050" max="2050" width="30.81640625" style="37" customWidth="1"/>
    <col min="2051" max="2051" width="19.7265625" style="37" customWidth="1"/>
    <col min="2052" max="2052" width="18.54296875" style="37" customWidth="1"/>
    <col min="2053" max="2053" width="22.7265625" style="37" customWidth="1"/>
    <col min="2054" max="2054" width="19.453125" style="37" customWidth="1"/>
    <col min="2055" max="2055" width="15.453125" style="37" customWidth="1"/>
    <col min="2056" max="2304" width="11.453125" style="37"/>
    <col min="2305" max="2305" width="5.81640625" style="37" customWidth="1"/>
    <col min="2306" max="2306" width="30.81640625" style="37" customWidth="1"/>
    <col min="2307" max="2307" width="19.7265625" style="37" customWidth="1"/>
    <col min="2308" max="2308" width="18.54296875" style="37" customWidth="1"/>
    <col min="2309" max="2309" width="22.7265625" style="37" customWidth="1"/>
    <col min="2310" max="2310" width="19.453125" style="37" customWidth="1"/>
    <col min="2311" max="2311" width="15.453125" style="37" customWidth="1"/>
    <col min="2312" max="2560" width="11.453125" style="37"/>
    <col min="2561" max="2561" width="5.81640625" style="37" customWidth="1"/>
    <col min="2562" max="2562" width="30.81640625" style="37" customWidth="1"/>
    <col min="2563" max="2563" width="19.7265625" style="37" customWidth="1"/>
    <col min="2564" max="2564" width="18.54296875" style="37" customWidth="1"/>
    <col min="2565" max="2565" width="22.7265625" style="37" customWidth="1"/>
    <col min="2566" max="2566" width="19.453125" style="37" customWidth="1"/>
    <col min="2567" max="2567" width="15.453125" style="37" customWidth="1"/>
    <col min="2568" max="2816" width="11.453125" style="37"/>
    <col min="2817" max="2817" width="5.81640625" style="37" customWidth="1"/>
    <col min="2818" max="2818" width="30.81640625" style="37" customWidth="1"/>
    <col min="2819" max="2819" width="19.7265625" style="37" customWidth="1"/>
    <col min="2820" max="2820" width="18.54296875" style="37" customWidth="1"/>
    <col min="2821" max="2821" width="22.7265625" style="37" customWidth="1"/>
    <col min="2822" max="2822" width="19.453125" style="37" customWidth="1"/>
    <col min="2823" max="2823" width="15.453125" style="37" customWidth="1"/>
    <col min="2824" max="3072" width="11.453125" style="37"/>
    <col min="3073" max="3073" width="5.81640625" style="37" customWidth="1"/>
    <col min="3074" max="3074" width="30.81640625" style="37" customWidth="1"/>
    <col min="3075" max="3075" width="19.7265625" style="37" customWidth="1"/>
    <col min="3076" max="3076" width="18.54296875" style="37" customWidth="1"/>
    <col min="3077" max="3077" width="22.7265625" style="37" customWidth="1"/>
    <col min="3078" max="3078" width="19.453125" style="37" customWidth="1"/>
    <col min="3079" max="3079" width="15.453125" style="37" customWidth="1"/>
    <col min="3080" max="3328" width="11.453125" style="37"/>
    <col min="3329" max="3329" width="5.81640625" style="37" customWidth="1"/>
    <col min="3330" max="3330" width="30.81640625" style="37" customWidth="1"/>
    <col min="3331" max="3331" width="19.7265625" style="37" customWidth="1"/>
    <col min="3332" max="3332" width="18.54296875" style="37" customWidth="1"/>
    <col min="3333" max="3333" width="22.7265625" style="37" customWidth="1"/>
    <col min="3334" max="3334" width="19.453125" style="37" customWidth="1"/>
    <col min="3335" max="3335" width="15.453125" style="37" customWidth="1"/>
    <col min="3336" max="3584" width="11.453125" style="37"/>
    <col min="3585" max="3585" width="5.81640625" style="37" customWidth="1"/>
    <col min="3586" max="3586" width="30.81640625" style="37" customWidth="1"/>
    <col min="3587" max="3587" width="19.7265625" style="37" customWidth="1"/>
    <col min="3588" max="3588" width="18.54296875" style="37" customWidth="1"/>
    <col min="3589" max="3589" width="22.7265625" style="37" customWidth="1"/>
    <col min="3590" max="3590" width="19.453125" style="37" customWidth="1"/>
    <col min="3591" max="3591" width="15.453125" style="37" customWidth="1"/>
    <col min="3592" max="3840" width="11.453125" style="37"/>
    <col min="3841" max="3841" width="5.81640625" style="37" customWidth="1"/>
    <col min="3842" max="3842" width="30.81640625" style="37" customWidth="1"/>
    <col min="3843" max="3843" width="19.7265625" style="37" customWidth="1"/>
    <col min="3844" max="3844" width="18.54296875" style="37" customWidth="1"/>
    <col min="3845" max="3845" width="22.7265625" style="37" customWidth="1"/>
    <col min="3846" max="3846" width="19.453125" style="37" customWidth="1"/>
    <col min="3847" max="3847" width="15.453125" style="37" customWidth="1"/>
    <col min="3848" max="4096" width="11.453125" style="37"/>
    <col min="4097" max="4097" width="5.81640625" style="37" customWidth="1"/>
    <col min="4098" max="4098" width="30.81640625" style="37" customWidth="1"/>
    <col min="4099" max="4099" width="19.7265625" style="37" customWidth="1"/>
    <col min="4100" max="4100" width="18.54296875" style="37" customWidth="1"/>
    <col min="4101" max="4101" width="22.7265625" style="37" customWidth="1"/>
    <col min="4102" max="4102" width="19.453125" style="37" customWidth="1"/>
    <col min="4103" max="4103" width="15.453125" style="37" customWidth="1"/>
    <col min="4104" max="4352" width="11.453125" style="37"/>
    <col min="4353" max="4353" width="5.81640625" style="37" customWidth="1"/>
    <col min="4354" max="4354" width="30.81640625" style="37" customWidth="1"/>
    <col min="4355" max="4355" width="19.7265625" style="37" customWidth="1"/>
    <col min="4356" max="4356" width="18.54296875" style="37" customWidth="1"/>
    <col min="4357" max="4357" width="22.7265625" style="37" customWidth="1"/>
    <col min="4358" max="4358" width="19.453125" style="37" customWidth="1"/>
    <col min="4359" max="4359" width="15.453125" style="37" customWidth="1"/>
    <col min="4360" max="4608" width="11.453125" style="37"/>
    <col min="4609" max="4609" width="5.81640625" style="37" customWidth="1"/>
    <col min="4610" max="4610" width="30.81640625" style="37" customWidth="1"/>
    <col min="4611" max="4611" width="19.7265625" style="37" customWidth="1"/>
    <col min="4612" max="4612" width="18.54296875" style="37" customWidth="1"/>
    <col min="4613" max="4613" width="22.7265625" style="37" customWidth="1"/>
    <col min="4614" max="4614" width="19.453125" style="37" customWidth="1"/>
    <col min="4615" max="4615" width="15.453125" style="37" customWidth="1"/>
    <col min="4616" max="4864" width="11.453125" style="37"/>
    <col min="4865" max="4865" width="5.81640625" style="37" customWidth="1"/>
    <col min="4866" max="4866" width="30.81640625" style="37" customWidth="1"/>
    <col min="4867" max="4867" width="19.7265625" style="37" customWidth="1"/>
    <col min="4868" max="4868" width="18.54296875" style="37" customWidth="1"/>
    <col min="4869" max="4869" width="22.7265625" style="37" customWidth="1"/>
    <col min="4870" max="4870" width="19.453125" style="37" customWidth="1"/>
    <col min="4871" max="4871" width="15.453125" style="37" customWidth="1"/>
    <col min="4872" max="5120" width="11.453125" style="37"/>
    <col min="5121" max="5121" width="5.81640625" style="37" customWidth="1"/>
    <col min="5122" max="5122" width="30.81640625" style="37" customWidth="1"/>
    <col min="5123" max="5123" width="19.7265625" style="37" customWidth="1"/>
    <col min="5124" max="5124" width="18.54296875" style="37" customWidth="1"/>
    <col min="5125" max="5125" width="22.7265625" style="37" customWidth="1"/>
    <col min="5126" max="5126" width="19.453125" style="37" customWidth="1"/>
    <col min="5127" max="5127" width="15.453125" style="37" customWidth="1"/>
    <col min="5128" max="5376" width="11.453125" style="37"/>
    <col min="5377" max="5377" width="5.81640625" style="37" customWidth="1"/>
    <col min="5378" max="5378" width="30.81640625" style="37" customWidth="1"/>
    <col min="5379" max="5379" width="19.7265625" style="37" customWidth="1"/>
    <col min="5380" max="5380" width="18.54296875" style="37" customWidth="1"/>
    <col min="5381" max="5381" width="22.7265625" style="37" customWidth="1"/>
    <col min="5382" max="5382" width="19.453125" style="37" customWidth="1"/>
    <col min="5383" max="5383" width="15.453125" style="37" customWidth="1"/>
    <col min="5384" max="5632" width="11.453125" style="37"/>
    <col min="5633" max="5633" width="5.81640625" style="37" customWidth="1"/>
    <col min="5634" max="5634" width="30.81640625" style="37" customWidth="1"/>
    <col min="5635" max="5635" width="19.7265625" style="37" customWidth="1"/>
    <col min="5636" max="5636" width="18.54296875" style="37" customWidth="1"/>
    <col min="5637" max="5637" width="22.7265625" style="37" customWidth="1"/>
    <col min="5638" max="5638" width="19.453125" style="37" customWidth="1"/>
    <col min="5639" max="5639" width="15.453125" style="37" customWidth="1"/>
    <col min="5640" max="5888" width="11.453125" style="37"/>
    <col min="5889" max="5889" width="5.81640625" style="37" customWidth="1"/>
    <col min="5890" max="5890" width="30.81640625" style="37" customWidth="1"/>
    <col min="5891" max="5891" width="19.7265625" style="37" customWidth="1"/>
    <col min="5892" max="5892" width="18.54296875" style="37" customWidth="1"/>
    <col min="5893" max="5893" width="22.7265625" style="37" customWidth="1"/>
    <col min="5894" max="5894" width="19.453125" style="37" customWidth="1"/>
    <col min="5895" max="5895" width="15.453125" style="37" customWidth="1"/>
    <col min="5896" max="6144" width="11.453125" style="37"/>
    <col min="6145" max="6145" width="5.81640625" style="37" customWidth="1"/>
    <col min="6146" max="6146" width="30.81640625" style="37" customWidth="1"/>
    <col min="6147" max="6147" width="19.7265625" style="37" customWidth="1"/>
    <col min="6148" max="6148" width="18.54296875" style="37" customWidth="1"/>
    <col min="6149" max="6149" width="22.7265625" style="37" customWidth="1"/>
    <col min="6150" max="6150" width="19.453125" style="37" customWidth="1"/>
    <col min="6151" max="6151" width="15.453125" style="37" customWidth="1"/>
    <col min="6152" max="6400" width="11.453125" style="37"/>
    <col min="6401" max="6401" width="5.81640625" style="37" customWidth="1"/>
    <col min="6402" max="6402" width="30.81640625" style="37" customWidth="1"/>
    <col min="6403" max="6403" width="19.7265625" style="37" customWidth="1"/>
    <col min="6404" max="6404" width="18.54296875" style="37" customWidth="1"/>
    <col min="6405" max="6405" width="22.7265625" style="37" customWidth="1"/>
    <col min="6406" max="6406" width="19.453125" style="37" customWidth="1"/>
    <col min="6407" max="6407" width="15.453125" style="37" customWidth="1"/>
    <col min="6408" max="6656" width="11.453125" style="37"/>
    <col min="6657" max="6657" width="5.81640625" style="37" customWidth="1"/>
    <col min="6658" max="6658" width="30.81640625" style="37" customWidth="1"/>
    <col min="6659" max="6659" width="19.7265625" style="37" customWidth="1"/>
    <col min="6660" max="6660" width="18.54296875" style="37" customWidth="1"/>
    <col min="6661" max="6661" width="22.7265625" style="37" customWidth="1"/>
    <col min="6662" max="6662" width="19.453125" style="37" customWidth="1"/>
    <col min="6663" max="6663" width="15.453125" style="37" customWidth="1"/>
    <col min="6664" max="6912" width="11.453125" style="37"/>
    <col min="6913" max="6913" width="5.81640625" style="37" customWidth="1"/>
    <col min="6914" max="6914" width="30.81640625" style="37" customWidth="1"/>
    <col min="6915" max="6915" width="19.7265625" style="37" customWidth="1"/>
    <col min="6916" max="6916" width="18.54296875" style="37" customWidth="1"/>
    <col min="6917" max="6917" width="22.7265625" style="37" customWidth="1"/>
    <col min="6918" max="6918" width="19.453125" style="37" customWidth="1"/>
    <col min="6919" max="6919" width="15.453125" style="37" customWidth="1"/>
    <col min="6920" max="7168" width="11.453125" style="37"/>
    <col min="7169" max="7169" width="5.81640625" style="37" customWidth="1"/>
    <col min="7170" max="7170" width="30.81640625" style="37" customWidth="1"/>
    <col min="7171" max="7171" width="19.7265625" style="37" customWidth="1"/>
    <col min="7172" max="7172" width="18.54296875" style="37" customWidth="1"/>
    <col min="7173" max="7173" width="22.7265625" style="37" customWidth="1"/>
    <col min="7174" max="7174" width="19.453125" style="37" customWidth="1"/>
    <col min="7175" max="7175" width="15.453125" style="37" customWidth="1"/>
    <col min="7176" max="7424" width="11.453125" style="37"/>
    <col min="7425" max="7425" width="5.81640625" style="37" customWidth="1"/>
    <col min="7426" max="7426" width="30.81640625" style="37" customWidth="1"/>
    <col min="7427" max="7427" width="19.7265625" style="37" customWidth="1"/>
    <col min="7428" max="7428" width="18.54296875" style="37" customWidth="1"/>
    <col min="7429" max="7429" width="22.7265625" style="37" customWidth="1"/>
    <col min="7430" max="7430" width="19.453125" style="37" customWidth="1"/>
    <col min="7431" max="7431" width="15.453125" style="37" customWidth="1"/>
    <col min="7432" max="7680" width="11.453125" style="37"/>
    <col min="7681" max="7681" width="5.81640625" style="37" customWidth="1"/>
    <col min="7682" max="7682" width="30.81640625" style="37" customWidth="1"/>
    <col min="7683" max="7683" width="19.7265625" style="37" customWidth="1"/>
    <col min="7684" max="7684" width="18.54296875" style="37" customWidth="1"/>
    <col min="7685" max="7685" width="22.7265625" style="37" customWidth="1"/>
    <col min="7686" max="7686" width="19.453125" style="37" customWidth="1"/>
    <col min="7687" max="7687" width="15.453125" style="37" customWidth="1"/>
    <col min="7688" max="7936" width="11.453125" style="37"/>
    <col min="7937" max="7937" width="5.81640625" style="37" customWidth="1"/>
    <col min="7938" max="7938" width="30.81640625" style="37" customWidth="1"/>
    <col min="7939" max="7939" width="19.7265625" style="37" customWidth="1"/>
    <col min="7940" max="7940" width="18.54296875" style="37" customWidth="1"/>
    <col min="7941" max="7941" width="22.7265625" style="37" customWidth="1"/>
    <col min="7942" max="7942" width="19.453125" style="37" customWidth="1"/>
    <col min="7943" max="7943" width="15.453125" style="37" customWidth="1"/>
    <col min="7944" max="8192" width="11.453125" style="37"/>
    <col min="8193" max="8193" width="5.81640625" style="37" customWidth="1"/>
    <col min="8194" max="8194" width="30.81640625" style="37" customWidth="1"/>
    <col min="8195" max="8195" width="19.7265625" style="37" customWidth="1"/>
    <col min="8196" max="8196" width="18.54296875" style="37" customWidth="1"/>
    <col min="8197" max="8197" width="22.7265625" style="37" customWidth="1"/>
    <col min="8198" max="8198" width="19.453125" style="37" customWidth="1"/>
    <col min="8199" max="8199" width="15.453125" style="37" customWidth="1"/>
    <col min="8200" max="8448" width="11.453125" style="37"/>
    <col min="8449" max="8449" width="5.81640625" style="37" customWidth="1"/>
    <col min="8450" max="8450" width="30.81640625" style="37" customWidth="1"/>
    <col min="8451" max="8451" width="19.7265625" style="37" customWidth="1"/>
    <col min="8452" max="8452" width="18.54296875" style="37" customWidth="1"/>
    <col min="8453" max="8453" width="22.7265625" style="37" customWidth="1"/>
    <col min="8454" max="8454" width="19.453125" style="37" customWidth="1"/>
    <col min="8455" max="8455" width="15.453125" style="37" customWidth="1"/>
    <col min="8456" max="8704" width="11.453125" style="37"/>
    <col min="8705" max="8705" width="5.81640625" style="37" customWidth="1"/>
    <col min="8706" max="8706" width="30.81640625" style="37" customWidth="1"/>
    <col min="8707" max="8707" width="19.7265625" style="37" customWidth="1"/>
    <col min="8708" max="8708" width="18.54296875" style="37" customWidth="1"/>
    <col min="8709" max="8709" width="22.7265625" style="37" customWidth="1"/>
    <col min="8710" max="8710" width="19.453125" style="37" customWidth="1"/>
    <col min="8711" max="8711" width="15.453125" style="37" customWidth="1"/>
    <col min="8712" max="8960" width="11.453125" style="37"/>
    <col min="8961" max="8961" width="5.81640625" style="37" customWidth="1"/>
    <col min="8962" max="8962" width="30.81640625" style="37" customWidth="1"/>
    <col min="8963" max="8963" width="19.7265625" style="37" customWidth="1"/>
    <col min="8964" max="8964" width="18.54296875" style="37" customWidth="1"/>
    <col min="8965" max="8965" width="22.7265625" style="37" customWidth="1"/>
    <col min="8966" max="8966" width="19.453125" style="37" customWidth="1"/>
    <col min="8967" max="8967" width="15.453125" style="37" customWidth="1"/>
    <col min="8968" max="9216" width="11.453125" style="37"/>
    <col min="9217" max="9217" width="5.81640625" style="37" customWidth="1"/>
    <col min="9218" max="9218" width="30.81640625" style="37" customWidth="1"/>
    <col min="9219" max="9219" width="19.7265625" style="37" customWidth="1"/>
    <col min="9220" max="9220" width="18.54296875" style="37" customWidth="1"/>
    <col min="9221" max="9221" width="22.7265625" style="37" customWidth="1"/>
    <col min="9222" max="9222" width="19.453125" style="37" customWidth="1"/>
    <col min="9223" max="9223" width="15.453125" style="37" customWidth="1"/>
    <col min="9224" max="9472" width="11.453125" style="37"/>
    <col min="9473" max="9473" width="5.81640625" style="37" customWidth="1"/>
    <col min="9474" max="9474" width="30.81640625" style="37" customWidth="1"/>
    <col min="9475" max="9475" width="19.7265625" style="37" customWidth="1"/>
    <col min="9476" max="9476" width="18.54296875" style="37" customWidth="1"/>
    <col min="9477" max="9477" width="22.7265625" style="37" customWidth="1"/>
    <col min="9478" max="9478" width="19.453125" style="37" customWidth="1"/>
    <col min="9479" max="9479" width="15.453125" style="37" customWidth="1"/>
    <col min="9480" max="9728" width="11.453125" style="37"/>
    <col min="9729" max="9729" width="5.81640625" style="37" customWidth="1"/>
    <col min="9730" max="9730" width="30.81640625" style="37" customWidth="1"/>
    <col min="9731" max="9731" width="19.7265625" style="37" customWidth="1"/>
    <col min="9732" max="9732" width="18.54296875" style="37" customWidth="1"/>
    <col min="9733" max="9733" width="22.7265625" style="37" customWidth="1"/>
    <col min="9734" max="9734" width="19.453125" style="37" customWidth="1"/>
    <col min="9735" max="9735" width="15.453125" style="37" customWidth="1"/>
    <col min="9736" max="9984" width="11.453125" style="37"/>
    <col min="9985" max="9985" width="5.81640625" style="37" customWidth="1"/>
    <col min="9986" max="9986" width="30.81640625" style="37" customWidth="1"/>
    <col min="9987" max="9987" width="19.7265625" style="37" customWidth="1"/>
    <col min="9988" max="9988" width="18.54296875" style="37" customWidth="1"/>
    <col min="9989" max="9989" width="22.7265625" style="37" customWidth="1"/>
    <col min="9990" max="9990" width="19.453125" style="37" customWidth="1"/>
    <col min="9991" max="9991" width="15.453125" style="37" customWidth="1"/>
    <col min="9992" max="10240" width="11.453125" style="37"/>
    <col min="10241" max="10241" width="5.81640625" style="37" customWidth="1"/>
    <col min="10242" max="10242" width="30.81640625" style="37" customWidth="1"/>
    <col min="10243" max="10243" width="19.7265625" style="37" customWidth="1"/>
    <col min="10244" max="10244" width="18.54296875" style="37" customWidth="1"/>
    <col min="10245" max="10245" width="22.7265625" style="37" customWidth="1"/>
    <col min="10246" max="10246" width="19.453125" style="37" customWidth="1"/>
    <col min="10247" max="10247" width="15.453125" style="37" customWidth="1"/>
    <col min="10248" max="10496" width="11.453125" style="37"/>
    <col min="10497" max="10497" width="5.81640625" style="37" customWidth="1"/>
    <col min="10498" max="10498" width="30.81640625" style="37" customWidth="1"/>
    <col min="10499" max="10499" width="19.7265625" style="37" customWidth="1"/>
    <col min="10500" max="10500" width="18.54296875" style="37" customWidth="1"/>
    <col min="10501" max="10501" width="22.7265625" style="37" customWidth="1"/>
    <col min="10502" max="10502" width="19.453125" style="37" customWidth="1"/>
    <col min="10503" max="10503" width="15.453125" style="37" customWidth="1"/>
    <col min="10504" max="10752" width="11.453125" style="37"/>
    <col min="10753" max="10753" width="5.81640625" style="37" customWidth="1"/>
    <col min="10754" max="10754" width="30.81640625" style="37" customWidth="1"/>
    <col min="10755" max="10755" width="19.7265625" style="37" customWidth="1"/>
    <col min="10756" max="10756" width="18.54296875" style="37" customWidth="1"/>
    <col min="10757" max="10757" width="22.7265625" style="37" customWidth="1"/>
    <col min="10758" max="10758" width="19.453125" style="37" customWidth="1"/>
    <col min="10759" max="10759" width="15.453125" style="37" customWidth="1"/>
    <col min="10760" max="11008" width="11.453125" style="37"/>
    <col min="11009" max="11009" width="5.81640625" style="37" customWidth="1"/>
    <col min="11010" max="11010" width="30.81640625" style="37" customWidth="1"/>
    <col min="11011" max="11011" width="19.7265625" style="37" customWidth="1"/>
    <col min="11012" max="11012" width="18.54296875" style="37" customWidth="1"/>
    <col min="11013" max="11013" width="22.7265625" style="37" customWidth="1"/>
    <col min="11014" max="11014" width="19.453125" style="37" customWidth="1"/>
    <col min="11015" max="11015" width="15.453125" style="37" customWidth="1"/>
    <col min="11016" max="11264" width="11.453125" style="37"/>
    <col min="11265" max="11265" width="5.81640625" style="37" customWidth="1"/>
    <col min="11266" max="11266" width="30.81640625" style="37" customWidth="1"/>
    <col min="11267" max="11267" width="19.7265625" style="37" customWidth="1"/>
    <col min="11268" max="11268" width="18.54296875" style="37" customWidth="1"/>
    <col min="11269" max="11269" width="22.7265625" style="37" customWidth="1"/>
    <col min="11270" max="11270" width="19.453125" style="37" customWidth="1"/>
    <col min="11271" max="11271" width="15.453125" style="37" customWidth="1"/>
    <col min="11272" max="11520" width="11.453125" style="37"/>
    <col min="11521" max="11521" width="5.81640625" style="37" customWidth="1"/>
    <col min="11522" max="11522" width="30.81640625" style="37" customWidth="1"/>
    <col min="11523" max="11523" width="19.7265625" style="37" customWidth="1"/>
    <col min="11524" max="11524" width="18.54296875" style="37" customWidth="1"/>
    <col min="11525" max="11525" width="22.7265625" style="37" customWidth="1"/>
    <col min="11526" max="11526" width="19.453125" style="37" customWidth="1"/>
    <col min="11527" max="11527" width="15.453125" style="37" customWidth="1"/>
    <col min="11528" max="11776" width="11.453125" style="37"/>
    <col min="11777" max="11777" width="5.81640625" style="37" customWidth="1"/>
    <col min="11778" max="11778" width="30.81640625" style="37" customWidth="1"/>
    <col min="11779" max="11779" width="19.7265625" style="37" customWidth="1"/>
    <col min="11780" max="11780" width="18.54296875" style="37" customWidth="1"/>
    <col min="11781" max="11781" width="22.7265625" style="37" customWidth="1"/>
    <col min="11782" max="11782" width="19.453125" style="37" customWidth="1"/>
    <col min="11783" max="11783" width="15.453125" style="37" customWidth="1"/>
    <col min="11784" max="12032" width="11.453125" style="37"/>
    <col min="12033" max="12033" width="5.81640625" style="37" customWidth="1"/>
    <col min="12034" max="12034" width="30.81640625" style="37" customWidth="1"/>
    <col min="12035" max="12035" width="19.7265625" style="37" customWidth="1"/>
    <col min="12036" max="12036" width="18.54296875" style="37" customWidth="1"/>
    <col min="12037" max="12037" width="22.7265625" style="37" customWidth="1"/>
    <col min="12038" max="12038" width="19.453125" style="37" customWidth="1"/>
    <col min="12039" max="12039" width="15.453125" style="37" customWidth="1"/>
    <col min="12040" max="12288" width="11.453125" style="37"/>
    <col min="12289" max="12289" width="5.81640625" style="37" customWidth="1"/>
    <col min="12290" max="12290" width="30.81640625" style="37" customWidth="1"/>
    <col min="12291" max="12291" width="19.7265625" style="37" customWidth="1"/>
    <col min="12292" max="12292" width="18.54296875" style="37" customWidth="1"/>
    <col min="12293" max="12293" width="22.7265625" style="37" customWidth="1"/>
    <col min="12294" max="12294" width="19.453125" style="37" customWidth="1"/>
    <col min="12295" max="12295" width="15.453125" style="37" customWidth="1"/>
    <col min="12296" max="12544" width="11.453125" style="37"/>
    <col min="12545" max="12545" width="5.81640625" style="37" customWidth="1"/>
    <col min="12546" max="12546" width="30.81640625" style="37" customWidth="1"/>
    <col min="12547" max="12547" width="19.7265625" style="37" customWidth="1"/>
    <col min="12548" max="12548" width="18.54296875" style="37" customWidth="1"/>
    <col min="12549" max="12549" width="22.7265625" style="37" customWidth="1"/>
    <col min="12550" max="12550" width="19.453125" style="37" customWidth="1"/>
    <col min="12551" max="12551" width="15.453125" style="37" customWidth="1"/>
    <col min="12552" max="12800" width="11.453125" style="37"/>
    <col min="12801" max="12801" width="5.81640625" style="37" customWidth="1"/>
    <col min="12802" max="12802" width="30.81640625" style="37" customWidth="1"/>
    <col min="12803" max="12803" width="19.7265625" style="37" customWidth="1"/>
    <col min="12804" max="12804" width="18.54296875" style="37" customWidth="1"/>
    <col min="12805" max="12805" width="22.7265625" style="37" customWidth="1"/>
    <col min="12806" max="12806" width="19.453125" style="37" customWidth="1"/>
    <col min="12807" max="12807" width="15.453125" style="37" customWidth="1"/>
    <col min="12808" max="13056" width="11.453125" style="37"/>
    <col min="13057" max="13057" width="5.81640625" style="37" customWidth="1"/>
    <col min="13058" max="13058" width="30.81640625" style="37" customWidth="1"/>
    <col min="13059" max="13059" width="19.7265625" style="37" customWidth="1"/>
    <col min="13060" max="13060" width="18.54296875" style="37" customWidth="1"/>
    <col min="13061" max="13061" width="22.7265625" style="37" customWidth="1"/>
    <col min="13062" max="13062" width="19.453125" style="37" customWidth="1"/>
    <col min="13063" max="13063" width="15.453125" style="37" customWidth="1"/>
    <col min="13064" max="13312" width="11.453125" style="37"/>
    <col min="13313" max="13313" width="5.81640625" style="37" customWidth="1"/>
    <col min="13314" max="13314" width="30.81640625" style="37" customWidth="1"/>
    <col min="13315" max="13315" width="19.7265625" style="37" customWidth="1"/>
    <col min="13316" max="13316" width="18.54296875" style="37" customWidth="1"/>
    <col min="13317" max="13317" width="22.7265625" style="37" customWidth="1"/>
    <col min="13318" max="13318" width="19.453125" style="37" customWidth="1"/>
    <col min="13319" max="13319" width="15.453125" style="37" customWidth="1"/>
    <col min="13320" max="13568" width="11.453125" style="37"/>
    <col min="13569" max="13569" width="5.81640625" style="37" customWidth="1"/>
    <col min="13570" max="13570" width="30.81640625" style="37" customWidth="1"/>
    <col min="13571" max="13571" width="19.7265625" style="37" customWidth="1"/>
    <col min="13572" max="13572" width="18.54296875" style="37" customWidth="1"/>
    <col min="13573" max="13573" width="22.7265625" style="37" customWidth="1"/>
    <col min="13574" max="13574" width="19.453125" style="37" customWidth="1"/>
    <col min="13575" max="13575" width="15.453125" style="37" customWidth="1"/>
    <col min="13576" max="13824" width="11.453125" style="37"/>
    <col min="13825" max="13825" width="5.81640625" style="37" customWidth="1"/>
    <col min="13826" max="13826" width="30.81640625" style="37" customWidth="1"/>
    <col min="13827" max="13827" width="19.7265625" style="37" customWidth="1"/>
    <col min="13828" max="13828" width="18.54296875" style="37" customWidth="1"/>
    <col min="13829" max="13829" width="22.7265625" style="37" customWidth="1"/>
    <col min="13830" max="13830" width="19.453125" style="37" customWidth="1"/>
    <col min="13831" max="13831" width="15.453125" style="37" customWidth="1"/>
    <col min="13832" max="14080" width="11.453125" style="37"/>
    <col min="14081" max="14081" width="5.81640625" style="37" customWidth="1"/>
    <col min="14082" max="14082" width="30.81640625" style="37" customWidth="1"/>
    <col min="14083" max="14083" width="19.7265625" style="37" customWidth="1"/>
    <col min="14084" max="14084" width="18.54296875" style="37" customWidth="1"/>
    <col min="14085" max="14085" width="22.7265625" style="37" customWidth="1"/>
    <col min="14086" max="14086" width="19.453125" style="37" customWidth="1"/>
    <col min="14087" max="14087" width="15.453125" style="37" customWidth="1"/>
    <col min="14088" max="14336" width="11.453125" style="37"/>
    <col min="14337" max="14337" width="5.81640625" style="37" customWidth="1"/>
    <col min="14338" max="14338" width="30.81640625" style="37" customWidth="1"/>
    <col min="14339" max="14339" width="19.7265625" style="37" customWidth="1"/>
    <col min="14340" max="14340" width="18.54296875" style="37" customWidth="1"/>
    <col min="14341" max="14341" width="22.7265625" style="37" customWidth="1"/>
    <col min="14342" max="14342" width="19.453125" style="37" customWidth="1"/>
    <col min="14343" max="14343" width="15.453125" style="37" customWidth="1"/>
    <col min="14344" max="14592" width="11.453125" style="37"/>
    <col min="14593" max="14593" width="5.81640625" style="37" customWidth="1"/>
    <col min="14594" max="14594" width="30.81640625" style="37" customWidth="1"/>
    <col min="14595" max="14595" width="19.7265625" style="37" customWidth="1"/>
    <col min="14596" max="14596" width="18.54296875" style="37" customWidth="1"/>
    <col min="14597" max="14597" width="22.7265625" style="37" customWidth="1"/>
    <col min="14598" max="14598" width="19.453125" style="37" customWidth="1"/>
    <col min="14599" max="14599" width="15.453125" style="37" customWidth="1"/>
    <col min="14600" max="14848" width="11.453125" style="37"/>
    <col min="14849" max="14849" width="5.81640625" style="37" customWidth="1"/>
    <col min="14850" max="14850" width="30.81640625" style="37" customWidth="1"/>
    <col min="14851" max="14851" width="19.7265625" style="37" customWidth="1"/>
    <col min="14852" max="14852" width="18.54296875" style="37" customWidth="1"/>
    <col min="14853" max="14853" width="22.7265625" style="37" customWidth="1"/>
    <col min="14854" max="14854" width="19.453125" style="37" customWidth="1"/>
    <col min="14855" max="14855" width="15.453125" style="37" customWidth="1"/>
    <col min="14856" max="15104" width="11.453125" style="37"/>
    <col min="15105" max="15105" width="5.81640625" style="37" customWidth="1"/>
    <col min="15106" max="15106" width="30.81640625" style="37" customWidth="1"/>
    <col min="15107" max="15107" width="19.7265625" style="37" customWidth="1"/>
    <col min="15108" max="15108" width="18.54296875" style="37" customWidth="1"/>
    <col min="15109" max="15109" width="22.7265625" style="37" customWidth="1"/>
    <col min="15110" max="15110" width="19.453125" style="37" customWidth="1"/>
    <col min="15111" max="15111" width="15.453125" style="37" customWidth="1"/>
    <col min="15112" max="15360" width="11.453125" style="37"/>
    <col min="15361" max="15361" width="5.81640625" style="37" customWidth="1"/>
    <col min="15362" max="15362" width="30.81640625" style="37" customWidth="1"/>
    <col min="15363" max="15363" width="19.7265625" style="37" customWidth="1"/>
    <col min="15364" max="15364" width="18.54296875" style="37" customWidth="1"/>
    <col min="15365" max="15365" width="22.7265625" style="37" customWidth="1"/>
    <col min="15366" max="15366" width="19.453125" style="37" customWidth="1"/>
    <col min="15367" max="15367" width="15.453125" style="37" customWidth="1"/>
    <col min="15368" max="15616" width="11.453125" style="37"/>
    <col min="15617" max="15617" width="5.81640625" style="37" customWidth="1"/>
    <col min="15618" max="15618" width="30.81640625" style="37" customWidth="1"/>
    <col min="15619" max="15619" width="19.7265625" style="37" customWidth="1"/>
    <col min="15620" max="15620" width="18.54296875" style="37" customWidth="1"/>
    <col min="15621" max="15621" width="22.7265625" style="37" customWidth="1"/>
    <col min="15622" max="15622" width="19.453125" style="37" customWidth="1"/>
    <col min="15623" max="15623" width="15.453125" style="37" customWidth="1"/>
    <col min="15624" max="15872" width="11.453125" style="37"/>
    <col min="15873" max="15873" width="5.81640625" style="37" customWidth="1"/>
    <col min="15874" max="15874" width="30.81640625" style="37" customWidth="1"/>
    <col min="15875" max="15875" width="19.7265625" style="37" customWidth="1"/>
    <col min="15876" max="15876" width="18.54296875" style="37" customWidth="1"/>
    <col min="15877" max="15877" width="22.7265625" style="37" customWidth="1"/>
    <col min="15878" max="15878" width="19.453125" style="37" customWidth="1"/>
    <col min="15879" max="15879" width="15.453125" style="37" customWidth="1"/>
    <col min="15880" max="16128" width="11.453125" style="37"/>
    <col min="16129" max="16129" width="5.81640625" style="37" customWidth="1"/>
    <col min="16130" max="16130" width="30.81640625" style="37" customWidth="1"/>
    <col min="16131" max="16131" width="19.7265625" style="37" customWidth="1"/>
    <col min="16132" max="16132" width="18.54296875" style="37" customWidth="1"/>
    <col min="16133" max="16133" width="22.7265625" style="37" customWidth="1"/>
    <col min="16134" max="16134" width="19.453125" style="37" customWidth="1"/>
    <col min="16135" max="16135" width="15.453125" style="37" customWidth="1"/>
    <col min="16136" max="16384" width="11.453125" style="37"/>
  </cols>
  <sheetData>
    <row r="3" spans="2:6" ht="20" x14ac:dyDescent="0.35">
      <c r="B3" s="47" t="s">
        <v>153</v>
      </c>
      <c r="C3" s="47"/>
      <c r="D3" s="47"/>
      <c r="E3" s="47"/>
    </row>
    <row r="5" spans="2:6" ht="21" x14ac:dyDescent="0.5">
      <c r="B5" s="66" t="s">
        <v>136</v>
      </c>
      <c r="C5" s="48"/>
      <c r="D5" s="49"/>
      <c r="E5" s="50"/>
      <c r="F5" s="51"/>
    </row>
    <row r="6" spans="2:6" ht="15" thickBot="1" x14ac:dyDescent="0.4">
      <c r="D6" s="50"/>
      <c r="E6" s="50"/>
      <c r="F6" s="51"/>
    </row>
    <row r="7" spans="2:6" ht="50.25" customHeight="1" x14ac:dyDescent="0.35">
      <c r="B7" s="52"/>
      <c r="C7" s="53" t="s">
        <v>137</v>
      </c>
      <c r="D7" s="54" t="s">
        <v>138</v>
      </c>
      <c r="E7" s="53" t="s">
        <v>139</v>
      </c>
      <c r="F7" s="55" t="s">
        <v>140</v>
      </c>
    </row>
    <row r="8" spans="2:6" x14ac:dyDescent="0.35">
      <c r="B8" s="56" t="s">
        <v>110</v>
      </c>
      <c r="C8" s="57">
        <v>25</v>
      </c>
      <c r="D8" s="58">
        <v>1600</v>
      </c>
      <c r="E8" s="57">
        <v>7</v>
      </c>
      <c r="F8" s="59" t="s">
        <v>141</v>
      </c>
    </row>
    <row r="9" spans="2:6" x14ac:dyDescent="0.35">
      <c r="B9" s="56" t="s">
        <v>111</v>
      </c>
      <c r="C9" s="57">
        <f>18+5</f>
        <v>23</v>
      </c>
      <c r="D9" s="58">
        <v>1400</v>
      </c>
      <c r="E9" s="57">
        <v>3</v>
      </c>
      <c r="F9" s="59" t="s">
        <v>142</v>
      </c>
    </row>
    <row r="10" spans="2:6" x14ac:dyDescent="0.35">
      <c r="B10" s="56" t="s">
        <v>58</v>
      </c>
      <c r="C10" s="57">
        <f>4+1</f>
        <v>5</v>
      </c>
      <c r="D10" s="58">
        <v>250</v>
      </c>
      <c r="E10" s="57">
        <v>0</v>
      </c>
      <c r="F10" s="59" t="s">
        <v>143</v>
      </c>
    </row>
    <row r="11" spans="2:6" x14ac:dyDescent="0.35">
      <c r="B11" s="56" t="s">
        <v>112</v>
      </c>
      <c r="C11" s="57">
        <v>15</v>
      </c>
      <c r="D11" s="58">
        <v>800</v>
      </c>
      <c r="E11" s="57">
        <v>5</v>
      </c>
      <c r="F11" s="59" t="s">
        <v>144</v>
      </c>
    </row>
    <row r="12" spans="2:6" ht="15" thickBot="1" x14ac:dyDescent="0.4">
      <c r="B12" s="60" t="s">
        <v>113</v>
      </c>
      <c r="C12" s="61">
        <f>SUM(C8:C11)</f>
        <v>68</v>
      </c>
      <c r="D12" s="62">
        <f>SUM(D8:D11)</f>
        <v>4050</v>
      </c>
      <c r="E12" s="61">
        <f>SUM(E8:E11)</f>
        <v>15</v>
      </c>
      <c r="F12" s="63" t="s">
        <v>145</v>
      </c>
    </row>
    <row r="13" spans="2:6" x14ac:dyDescent="0.35">
      <c r="B13" s="64" t="s">
        <v>114</v>
      </c>
      <c r="F13" s="51"/>
    </row>
    <row r="14" spans="2:6" x14ac:dyDescent="0.35">
      <c r="B14" s="64" t="s">
        <v>115</v>
      </c>
      <c r="C14" s="65"/>
    </row>
    <row r="15" spans="2:6" x14ac:dyDescent="0.35">
      <c r="C15" s="65"/>
    </row>
    <row r="16" spans="2:6" ht="21" x14ac:dyDescent="0.5">
      <c r="B16" s="66" t="s">
        <v>146</v>
      </c>
    </row>
    <row r="17" spans="1:6" ht="21" x14ac:dyDescent="0.5">
      <c r="B17" s="214" t="s">
        <v>154</v>
      </c>
    </row>
    <row r="20" spans="1:6" x14ac:dyDescent="0.35">
      <c r="F20"/>
    </row>
    <row r="21" spans="1:6" x14ac:dyDescent="0.35">
      <c r="F21"/>
    </row>
    <row r="22" spans="1:6" x14ac:dyDescent="0.35">
      <c r="A22"/>
      <c r="F22"/>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ba13b919-71bc-493c-a2c0-0b2c45d56b2e">
      <Terms xmlns="http://schemas.microsoft.com/office/infopath/2007/PartnerControls"/>
    </lcf76f155ced4ddcb4097134ff3c332f>
    <SharedWithUsers xmlns="a05895a7-a8ba-4023-90b0-4496baece352">
      <UserInfo>
        <DisplayName>Eve-Anne Filiol</DisplayName>
        <AccountId>514</AccountId>
        <AccountType/>
      </UserInfo>
    </SharedWithUsers>
    <MediaLengthInSeconds xmlns="ba13b919-71bc-493c-a2c0-0b2c45d56b2e" xsi:nil="true"/>
    <_Flow_SignoffStatus xmlns="ba13b919-71bc-493c-a2c0-0b2c45d56b2e"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D8332FB6BEB119458B4774252112ABEE" ma:contentTypeVersion="16" ma:contentTypeDescription="Create a new document." ma:contentTypeScope="" ma:versionID="eafd68281e1a0a77fb4f350e81d78b77">
  <xsd:schema xmlns:xsd="http://www.w3.org/2001/XMLSchema" xmlns:xs="http://www.w3.org/2001/XMLSchema" xmlns:p="http://schemas.microsoft.com/office/2006/metadata/properties" xmlns:ns2="ba13b919-71bc-493c-a2c0-0b2c45d56b2e" xmlns:ns3="a05895a7-a8ba-4023-90b0-4496baece352" targetNamespace="http://schemas.microsoft.com/office/2006/metadata/properties" ma:root="true" ma:fieldsID="a43e6965124ef89722adccf175ce8311" ns2:_="" ns3:_="">
    <xsd:import namespace="ba13b919-71bc-493c-a2c0-0b2c45d56b2e"/>
    <xsd:import namespace="a05895a7-a8ba-4023-90b0-4496baece352"/>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DateTaken" minOccurs="0"/>
                <xsd:element ref="ns2:MediaLengthInSeconds" minOccurs="0"/>
                <xsd:element ref="ns2:lcf76f155ced4ddcb4097134ff3c332f" minOccurs="0"/>
                <xsd:element ref="ns2:MediaServiceGenerationTime" minOccurs="0"/>
                <xsd:element ref="ns2:MediaServiceEventHashCode" minOccurs="0"/>
                <xsd:element ref="ns2:MediaServiceLocation" minOccurs="0"/>
                <xsd:element ref="ns2:MediaServiceOCR" minOccurs="0"/>
                <xsd:element ref="ns3:SharedWithUsers" minOccurs="0"/>
                <xsd:element ref="ns3:SharedWithDetails" minOccurs="0"/>
                <xsd:element ref="ns2:MediaServiceSearchProperties" minOccurs="0"/>
                <xsd:element ref="ns2:MediaServiceBillingMetadata"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a13b919-71bc-493c-a2c0-0b2c45d56b2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Image Tags" ma:readOnly="false" ma:fieldId="{5cf76f15-5ced-4ddc-b409-7134ff3c332f}" ma:taxonomyMulti="true" ma:sspId="baec4aeb-d159-410d-8e29-7b8081bc29fc"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Location" ma:index="17" nillable="true" ma:displayName="Location" ma:indexed="true" ma:internalName="MediaServiceLocatio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2" nillable="true" ma:displayName="MediaServiceBillingMetadata" ma:hidden="true" ma:internalName="MediaServiceBillingMetadata" ma:readOnly="true">
      <xsd:simpleType>
        <xsd:restriction base="dms:Note"/>
      </xsd:simpleType>
    </xsd:element>
    <xsd:element name="_Flow_SignoffStatus" ma:index="23" nillable="true" ma:displayName="Sign-off status" ma:internalName="_x0024_Resources_x003a_core_x002c_Signoff_Status">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05895a7-a8ba-4023-90b0-4496baece352"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19568F9-0720-489C-8BA0-7C94BF4ECD55}">
  <ds:schemaRefs>
    <ds:schemaRef ds:uri="http://schemas.microsoft.com/sharepoint/v3/contenttype/forms"/>
  </ds:schemaRefs>
</ds:datastoreItem>
</file>

<file path=customXml/itemProps2.xml><?xml version="1.0" encoding="utf-8"?>
<ds:datastoreItem xmlns:ds="http://schemas.openxmlformats.org/officeDocument/2006/customXml" ds:itemID="{3392308D-604B-4BE4-BAD3-7E02FD268A3F}">
  <ds:schemaRefs>
    <ds:schemaRef ds:uri="http://schemas.microsoft.com/office/infopath/2007/PartnerControls"/>
    <ds:schemaRef ds:uri="ba13b919-71bc-493c-a2c0-0b2c45d56b2e"/>
    <ds:schemaRef ds:uri="http://purl.org/dc/terms/"/>
    <ds:schemaRef ds:uri="http://schemas.microsoft.com/office/2006/documentManagement/types"/>
    <ds:schemaRef ds:uri="http://schemas.openxmlformats.org/package/2006/metadata/core-properties"/>
    <ds:schemaRef ds:uri="a05895a7-a8ba-4023-90b0-4496baece352"/>
    <ds:schemaRef ds:uri="http://purl.org/dc/elements/1.1/"/>
    <ds:schemaRef ds:uri="http://schemas.microsoft.com/office/2006/metadata/properties"/>
    <ds:schemaRef ds:uri="http://www.w3.org/XML/1998/namespace"/>
    <ds:schemaRef ds:uri="http://purl.org/dc/dcmitype/"/>
  </ds:schemaRefs>
</ds:datastoreItem>
</file>

<file path=customXml/itemProps3.xml><?xml version="1.0" encoding="utf-8"?>
<ds:datastoreItem xmlns:ds="http://schemas.openxmlformats.org/officeDocument/2006/customXml" ds:itemID="{24BF8C92-2C4F-4755-B328-C22A5F78E98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a13b919-71bc-493c-a2c0-0b2c45d56b2e"/>
    <ds:schemaRef ds:uri="a05895a7-a8ba-4023-90b0-4496baece35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Feuilles de calcul</vt:lpstr>
      </vt:variant>
      <vt:variant>
        <vt:i4>8</vt:i4>
      </vt:variant>
    </vt:vector>
  </HeadingPairs>
  <TitlesOfParts>
    <vt:vector size="8" baseType="lpstr">
      <vt:lpstr>Chiffres clés</vt:lpstr>
      <vt:lpstr>Marchés</vt:lpstr>
      <vt:lpstr>Ventes</vt:lpstr>
      <vt:lpstr>Site web | Resultats</vt:lpstr>
      <vt:lpstr>Secteurs op.</vt:lpstr>
      <vt:lpstr>Structure des couts</vt:lpstr>
      <vt:lpstr>Tréso et bilan</vt:lpstr>
      <vt:lpstr>Footprint Industriel</vt:lpstr>
    </vt:vector>
  </TitlesOfParts>
  <Company>Michelin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Geraldine Mace-Da-Costa</dc:creator>
  <cp:lastModifiedBy>Geraldine Mace-Da-Costa</cp:lastModifiedBy>
  <dcterms:created xsi:type="dcterms:W3CDTF">2024-02-09T13:25:35Z</dcterms:created>
  <dcterms:modified xsi:type="dcterms:W3CDTF">2025-11-03T12:37:39Z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9e9a456-2778-4ca9-be06-1190b1e1118a_Enabled">
    <vt:lpwstr>true</vt:lpwstr>
  </property>
  <property fmtid="{D5CDD505-2E9C-101B-9397-08002B2CF9AE}" pid="3" name="MSIP_Label_09e9a456-2778-4ca9-be06-1190b1e1118a_SetDate">
    <vt:lpwstr>2024-02-09T14:48:20Z</vt:lpwstr>
  </property>
  <property fmtid="{D5CDD505-2E9C-101B-9397-08002B2CF9AE}" pid="4" name="MSIP_Label_09e9a456-2778-4ca9-be06-1190b1e1118a_Method">
    <vt:lpwstr>Standard</vt:lpwstr>
  </property>
  <property fmtid="{D5CDD505-2E9C-101B-9397-08002B2CF9AE}" pid="5" name="MSIP_Label_09e9a456-2778-4ca9-be06-1190b1e1118a_Name">
    <vt:lpwstr>D3</vt:lpwstr>
  </property>
  <property fmtid="{D5CDD505-2E9C-101B-9397-08002B2CF9AE}" pid="6" name="MSIP_Label_09e9a456-2778-4ca9-be06-1190b1e1118a_SiteId">
    <vt:lpwstr>658ba197-6c73-4fea-91bd-1c7d8de6bf2c</vt:lpwstr>
  </property>
  <property fmtid="{D5CDD505-2E9C-101B-9397-08002B2CF9AE}" pid="7" name="MSIP_Label_09e9a456-2778-4ca9-be06-1190b1e1118a_ActionId">
    <vt:lpwstr>1cd008db-97ea-4dc4-a1f3-f3fcec65b389</vt:lpwstr>
  </property>
  <property fmtid="{D5CDD505-2E9C-101B-9397-08002B2CF9AE}" pid="8" name="MSIP_Label_09e9a456-2778-4ca9-be06-1190b1e1118a_ContentBits">
    <vt:lpwstr>0</vt:lpwstr>
  </property>
  <property fmtid="{D5CDD505-2E9C-101B-9397-08002B2CF9AE}" pid="9" name="ContentTypeId">
    <vt:lpwstr>0x010100D8332FB6BEB119458B4774252112ABEE</vt:lpwstr>
  </property>
  <property fmtid="{D5CDD505-2E9C-101B-9397-08002B2CF9AE}" pid="10" name="MediaServiceImageTags">
    <vt:lpwstr/>
  </property>
  <property fmtid="{D5CDD505-2E9C-101B-9397-08002B2CF9AE}" pid="11" name="Order">
    <vt:r8>1818700</vt:r8>
  </property>
  <property fmtid="{D5CDD505-2E9C-101B-9397-08002B2CF9AE}" pid="12" name="xd_Signature">
    <vt:bool>false</vt:bool>
  </property>
  <property fmtid="{D5CDD505-2E9C-101B-9397-08002B2CF9AE}" pid="13" name="xd_ProgID">
    <vt:lpwstr/>
  </property>
  <property fmtid="{D5CDD505-2E9C-101B-9397-08002B2CF9AE}" pid="14" name="ComplianceAssetId">
    <vt:lpwstr/>
  </property>
  <property fmtid="{D5CDD505-2E9C-101B-9397-08002B2CF9AE}" pid="15" name="TemplateUrl">
    <vt:lpwstr/>
  </property>
  <property fmtid="{D5CDD505-2E9C-101B-9397-08002B2CF9AE}" pid="16" name="_ExtendedDescription">
    <vt:lpwstr/>
  </property>
  <property fmtid="{D5CDD505-2E9C-101B-9397-08002B2CF9AE}" pid="17" name="TriggerFlowInfo">
    <vt:lpwstr/>
  </property>
  <property fmtid="{D5CDD505-2E9C-101B-9397-08002B2CF9AE}" pid="18" name="_SourceUrl">
    <vt:lpwstr/>
  </property>
  <property fmtid="{D5CDD505-2E9C-101B-9397-08002B2CF9AE}" pid="19" name="_SharedFileIndex">
    <vt:lpwstr/>
  </property>
</Properties>
</file>